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WORK\david\Golf\Secretary 2020\2020 Working Directory\All Playing Matters\South Devon League\Jamboree\2022\"/>
    </mc:Choice>
  </mc:AlternateContent>
  <xr:revisionPtr revIDLastSave="0" documentId="13_ncr:1_{CDA503E0-17BD-4794-BF29-AF01A039D680}" xr6:coauthVersionLast="47" xr6:coauthVersionMax="47" xr10:uidLastSave="{00000000-0000-0000-0000-000000000000}"/>
  <bookViews>
    <workbookView xWindow="29505" yWindow="0" windowWidth="20010" windowHeight="15660" xr2:uid="{00000000-000D-0000-FFFF-FFFF00000000}"/>
  </bookViews>
  <sheets>
    <sheet name="Start sheet" sheetId="1" r:id="rId1"/>
    <sheet name="Printable version" sheetId="2" r:id="rId2"/>
    <sheet name="Card labels" sheetId="4" r:id="rId3"/>
  </sheets>
  <definedNames>
    <definedName name="_xlnm.Print_Area" localSheetId="2">'Card labels'!$A$1:$O$71</definedName>
    <definedName name="_xlnm.Print_Area" localSheetId="1">'Printable version'!$A$2:$M$57</definedName>
    <definedName name="_xlnm.Print_Area" localSheetId="0">'Start sheet'!$A$1:$O$38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G38" i="1"/>
  <c r="N25" i="1"/>
  <c r="G25" i="1"/>
  <c r="B40" i="2" l="1"/>
  <c r="A17" i="2"/>
  <c r="I39" i="4" s="1"/>
  <c r="I27" i="4"/>
  <c r="I21" i="4"/>
  <c r="I15" i="4"/>
  <c r="I9" i="4"/>
  <c r="I3" i="4"/>
  <c r="A27" i="4"/>
  <c r="A21" i="4"/>
  <c r="A15" i="4"/>
  <c r="A9" i="4"/>
  <c r="A3" i="4"/>
  <c r="A7" i="2"/>
  <c r="H30" i="2"/>
  <c r="B7" i="2"/>
  <c r="C3" i="4"/>
  <c r="C8" i="2"/>
  <c r="M37" i="1"/>
  <c r="N54" i="1" s="1"/>
  <c r="L37" i="1"/>
  <c r="M36" i="1"/>
  <c r="L36" i="1"/>
  <c r="M35" i="1"/>
  <c r="L35" i="1"/>
  <c r="M34" i="1"/>
  <c r="L34" i="1"/>
  <c r="M33" i="1"/>
  <c r="N50" i="1" s="1"/>
  <c r="L33" i="1"/>
  <c r="M32" i="1"/>
  <c r="N49" i="1" s="1"/>
  <c r="L32" i="1"/>
  <c r="M31" i="1"/>
  <c r="K28" i="2" s="1"/>
  <c r="N52" i="4" s="1"/>
  <c r="L31" i="1"/>
  <c r="M30" i="1"/>
  <c r="L30" i="1"/>
  <c r="M29" i="1"/>
  <c r="L29" i="1"/>
  <c r="M28" i="1"/>
  <c r="L28" i="1"/>
  <c r="M27" i="1"/>
  <c r="F50" i="1" s="1"/>
  <c r="L27" i="1"/>
  <c r="M26" i="1"/>
  <c r="F49" i="1" s="1"/>
  <c r="L26" i="1"/>
  <c r="J23" i="2" s="1"/>
  <c r="M39" i="4" s="1"/>
  <c r="F37" i="1"/>
  <c r="E37" i="1"/>
  <c r="F36" i="1"/>
  <c r="E37" i="2" s="1"/>
  <c r="F69" i="4" s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M24" i="1"/>
  <c r="K18" i="2" s="1"/>
  <c r="N34" i="4" s="1"/>
  <c r="L24" i="1"/>
  <c r="M23" i="1"/>
  <c r="L23" i="1"/>
  <c r="J17" i="2" s="1"/>
  <c r="M33" i="4" s="1"/>
  <c r="M22" i="1"/>
  <c r="K16" i="2" s="1"/>
  <c r="N28" i="4" s="1"/>
  <c r="L22" i="1"/>
  <c r="M21" i="1"/>
  <c r="K15" i="2" s="1"/>
  <c r="N27" i="4" s="1"/>
  <c r="L21" i="1"/>
  <c r="M20" i="1"/>
  <c r="K14" i="2" s="1"/>
  <c r="N22" i="4" s="1"/>
  <c r="L20" i="1"/>
  <c r="M19" i="1"/>
  <c r="K13" i="2" s="1"/>
  <c r="N21" i="4" s="1"/>
  <c r="L19" i="1"/>
  <c r="M18" i="1"/>
  <c r="K12" i="2" s="1"/>
  <c r="N16" i="4" s="1"/>
  <c r="L18" i="1"/>
  <c r="M17" i="1"/>
  <c r="K11" i="2" s="1"/>
  <c r="N15" i="4" s="1"/>
  <c r="L17" i="1"/>
  <c r="M16" i="1"/>
  <c r="K10" i="2" s="1"/>
  <c r="N10" i="4" s="1"/>
  <c r="L16" i="1"/>
  <c r="M15" i="1"/>
  <c r="K9" i="2" s="1"/>
  <c r="N9" i="4" s="1"/>
  <c r="L15" i="1"/>
  <c r="M14" i="1"/>
  <c r="L14" i="1"/>
  <c r="M13" i="1"/>
  <c r="K7" i="2" s="1"/>
  <c r="N3" i="4" s="1"/>
  <c r="L13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A26" i="1"/>
  <c r="A13" i="1"/>
  <c r="K67" i="4"/>
  <c r="K61" i="4"/>
  <c r="K55" i="4"/>
  <c r="M1" i="4"/>
  <c r="M7" i="4"/>
  <c r="M13" i="4"/>
  <c r="M19" i="4"/>
  <c r="M25" i="4"/>
  <c r="M31" i="4"/>
  <c r="M37" i="4"/>
  <c r="M43" i="4"/>
  <c r="M49" i="4"/>
  <c r="M55" i="4"/>
  <c r="M61" i="4"/>
  <c r="M67" i="4"/>
  <c r="M73" i="4"/>
  <c r="M79" i="4"/>
  <c r="M85" i="4"/>
  <c r="E85" i="4"/>
  <c r="E79" i="4"/>
  <c r="E73" i="4"/>
  <c r="E67" i="4"/>
  <c r="E61" i="4"/>
  <c r="E55" i="4"/>
  <c r="E49" i="4"/>
  <c r="E43" i="4"/>
  <c r="E37" i="4"/>
  <c r="E31" i="4"/>
  <c r="E19" i="4"/>
  <c r="E13" i="4"/>
  <c r="E7" i="4"/>
  <c r="E1" i="4"/>
  <c r="K31" i="4"/>
  <c r="K25" i="4"/>
  <c r="K19" i="4"/>
  <c r="K13" i="4"/>
  <c r="K7" i="4"/>
  <c r="K1" i="4"/>
  <c r="K85" i="4"/>
  <c r="K79" i="4"/>
  <c r="K73" i="4"/>
  <c r="K49" i="4"/>
  <c r="K43" i="4"/>
  <c r="K37" i="4"/>
  <c r="C85" i="4"/>
  <c r="C79" i="4"/>
  <c r="C73" i="4"/>
  <c r="C67" i="4"/>
  <c r="C61" i="4"/>
  <c r="C55" i="4"/>
  <c r="C49" i="4"/>
  <c r="C43" i="4"/>
  <c r="C37" i="4"/>
  <c r="C31" i="4"/>
  <c r="C25" i="4"/>
  <c r="C19" i="4"/>
  <c r="C13" i="4"/>
  <c r="C7" i="4"/>
  <c r="C1" i="4"/>
  <c r="I50" i="4"/>
  <c r="I44" i="4"/>
  <c r="I38" i="4"/>
  <c r="I56" i="4"/>
  <c r="I62" i="4"/>
  <c r="I68" i="4"/>
  <c r="C2" i="4"/>
  <c r="D2" i="4"/>
  <c r="E2" i="4"/>
  <c r="K2" i="4"/>
  <c r="L2" i="4"/>
  <c r="M2" i="4"/>
  <c r="C38" i="4"/>
  <c r="D38" i="4"/>
  <c r="E38" i="4"/>
  <c r="K38" i="4"/>
  <c r="L38" i="4"/>
  <c r="M38" i="4"/>
  <c r="C56" i="4"/>
  <c r="D56" i="4"/>
  <c r="E56" i="4"/>
  <c r="K56" i="4"/>
  <c r="L56" i="4"/>
  <c r="M56" i="4"/>
  <c r="C74" i="4"/>
  <c r="D74" i="4"/>
  <c r="E74" i="4"/>
  <c r="K74" i="4"/>
  <c r="L74" i="4"/>
  <c r="M74" i="4"/>
  <c r="K43" i="2"/>
  <c r="N75" i="4"/>
  <c r="K44" i="2"/>
  <c r="N76" i="4"/>
  <c r="K45" i="2"/>
  <c r="N81" i="4"/>
  <c r="K47" i="2"/>
  <c r="N87" i="4"/>
  <c r="K48" i="2"/>
  <c r="N88" i="4"/>
  <c r="J48" i="2"/>
  <c r="M88" i="4"/>
  <c r="J47" i="2"/>
  <c r="M87" i="4"/>
  <c r="J45" i="2"/>
  <c r="M81" i="4"/>
  <c r="J44" i="2"/>
  <c r="M76" i="4"/>
  <c r="J43" i="2"/>
  <c r="M75" i="4"/>
  <c r="J46" i="2"/>
  <c r="M82" i="4"/>
  <c r="K46" i="2"/>
  <c r="N82" i="4"/>
  <c r="E43" i="2"/>
  <c r="F75" i="4"/>
  <c r="E44" i="2"/>
  <c r="F76" i="4"/>
  <c r="E45" i="2"/>
  <c r="F81" i="4"/>
  <c r="E46" i="2"/>
  <c r="F82" i="4"/>
  <c r="E47" i="2"/>
  <c r="F87" i="4"/>
  <c r="E48" i="2"/>
  <c r="F88" i="4"/>
  <c r="D48" i="2"/>
  <c r="E88" i="4"/>
  <c r="D47" i="2"/>
  <c r="E87" i="4"/>
  <c r="D46" i="2"/>
  <c r="E82" i="4"/>
  <c r="D45" i="2"/>
  <c r="E81" i="4"/>
  <c r="D44" i="2"/>
  <c r="E76" i="4"/>
  <c r="D43" i="2"/>
  <c r="E75" i="4"/>
  <c r="H43" i="2"/>
  <c r="K75" i="4"/>
  <c r="H44" i="2"/>
  <c r="K76" i="4"/>
  <c r="H45" i="2"/>
  <c r="K81" i="4"/>
  <c r="H46" i="2"/>
  <c r="K82" i="4"/>
  <c r="H47" i="2"/>
  <c r="K87" i="4"/>
  <c r="H48" i="2"/>
  <c r="K88" i="4"/>
  <c r="I43" i="2"/>
  <c r="L75" i="4"/>
  <c r="I44" i="2"/>
  <c r="L76" i="4"/>
  <c r="I45" i="2"/>
  <c r="L81" i="4"/>
  <c r="I47" i="2"/>
  <c r="L87" i="4"/>
  <c r="I48" i="2"/>
  <c r="L88" i="4"/>
  <c r="I46" i="2"/>
  <c r="L82" i="4"/>
  <c r="B43" i="2"/>
  <c r="C75" i="4"/>
  <c r="B44" i="2"/>
  <c r="C76" i="4"/>
  <c r="B45" i="2"/>
  <c r="C81" i="4"/>
  <c r="B46" i="2"/>
  <c r="C82" i="4"/>
  <c r="B47" i="2"/>
  <c r="C87" i="4"/>
  <c r="B48" i="2"/>
  <c r="C88" i="4"/>
  <c r="C43" i="2"/>
  <c r="D75" i="4"/>
  <c r="C44" i="2"/>
  <c r="D76" i="4"/>
  <c r="C45" i="2"/>
  <c r="D81" i="4"/>
  <c r="C46" i="2"/>
  <c r="D82" i="4"/>
  <c r="C47" i="2"/>
  <c r="D87" i="4"/>
  <c r="C48" i="2"/>
  <c r="D88" i="4"/>
  <c r="B8" i="2"/>
  <c r="C4" i="4"/>
  <c r="B9" i="2"/>
  <c r="C9" i="4"/>
  <c r="C9" i="2"/>
  <c r="D9" i="4"/>
  <c r="B10" i="2"/>
  <c r="C10" i="4"/>
  <c r="C10" i="2"/>
  <c r="D10" i="4"/>
  <c r="B11" i="2"/>
  <c r="C15" i="4"/>
  <c r="B12" i="2"/>
  <c r="C16" i="4"/>
  <c r="C12" i="2"/>
  <c r="D16" i="4"/>
  <c r="B13" i="2"/>
  <c r="C21" i="4"/>
  <c r="C13" i="2"/>
  <c r="D21" i="4"/>
  <c r="B14" i="2"/>
  <c r="C22" i="4"/>
  <c r="B15" i="2"/>
  <c r="C27" i="4"/>
  <c r="B17" i="2"/>
  <c r="C33" i="4"/>
  <c r="C17" i="2"/>
  <c r="D33" i="4"/>
  <c r="B18" i="2"/>
  <c r="C34" i="4"/>
  <c r="C18" i="2"/>
  <c r="D34" i="4"/>
  <c r="B16" i="2"/>
  <c r="C28" i="4"/>
  <c r="C16" i="2"/>
  <c r="D28" i="4"/>
  <c r="C7" i="2"/>
  <c r="D3" i="4"/>
  <c r="C14" i="2"/>
  <c r="D22" i="4"/>
  <c r="C15" i="2"/>
  <c r="D27" i="4"/>
  <c r="H12" i="2"/>
  <c r="K16" i="4"/>
  <c r="H7" i="2"/>
  <c r="K3" i="4"/>
  <c r="I7" i="2"/>
  <c r="L3" i="4"/>
  <c r="H8" i="2"/>
  <c r="K4" i="4"/>
  <c r="H9" i="2"/>
  <c r="K9" i="4"/>
  <c r="H10" i="2"/>
  <c r="K10" i="4"/>
  <c r="H11" i="2"/>
  <c r="K15" i="4"/>
  <c r="H13" i="2"/>
  <c r="K21" i="4"/>
  <c r="H14" i="2"/>
  <c r="K22" i="4"/>
  <c r="H15" i="2"/>
  <c r="K27" i="4"/>
  <c r="H16" i="2"/>
  <c r="K28" i="4"/>
  <c r="H17" i="2"/>
  <c r="K33" i="4" s="1"/>
  <c r="H18" i="2"/>
  <c r="K34" i="4"/>
  <c r="I18" i="2"/>
  <c r="L34" i="4" s="1"/>
  <c r="I17" i="2"/>
  <c r="L33" i="4" s="1"/>
  <c r="I16" i="2"/>
  <c r="L28" i="4"/>
  <c r="I15" i="2"/>
  <c r="L27" i="4"/>
  <c r="I14" i="2"/>
  <c r="L22" i="4"/>
  <c r="I13" i="2"/>
  <c r="L21" i="4"/>
  <c r="I12" i="2"/>
  <c r="L16" i="4"/>
  <c r="I11" i="2"/>
  <c r="L15" i="4"/>
  <c r="I10" i="2"/>
  <c r="L10" i="4"/>
  <c r="I9" i="2"/>
  <c r="L9" i="4" s="1"/>
  <c r="I8" i="2"/>
  <c r="L4" i="4"/>
  <c r="B24" i="2"/>
  <c r="C40" i="4"/>
  <c r="C24" i="2"/>
  <c r="D40" i="4"/>
  <c r="B25" i="2"/>
  <c r="C45" i="4"/>
  <c r="C25" i="2"/>
  <c r="D45" i="4"/>
  <c r="B26" i="2"/>
  <c r="C46" i="4"/>
  <c r="C26" i="2"/>
  <c r="D46" i="4"/>
  <c r="B27" i="2"/>
  <c r="C51" i="4"/>
  <c r="C27" i="2"/>
  <c r="D51" i="4"/>
  <c r="B28" i="2"/>
  <c r="C52" i="4"/>
  <c r="C28" i="2"/>
  <c r="D52" i="4"/>
  <c r="B33" i="2"/>
  <c r="C57" i="4"/>
  <c r="C33" i="2"/>
  <c r="D57" i="4"/>
  <c r="B34" i="2"/>
  <c r="C58" i="4"/>
  <c r="C34" i="2"/>
  <c r="D58" i="4"/>
  <c r="B35" i="2"/>
  <c r="C63" i="4"/>
  <c r="C35" i="2"/>
  <c r="D63" i="4"/>
  <c r="B36" i="2"/>
  <c r="C64" i="4"/>
  <c r="C36" i="2"/>
  <c r="D64" i="4"/>
  <c r="B37" i="2"/>
  <c r="C69" i="4"/>
  <c r="C37" i="2"/>
  <c r="D69" i="4" s="1"/>
  <c r="B38" i="2"/>
  <c r="C70" i="4"/>
  <c r="B23" i="2"/>
  <c r="C39" i="4"/>
  <c r="C23" i="2"/>
  <c r="D39" i="4"/>
  <c r="I38" i="2"/>
  <c r="L70" i="4"/>
  <c r="I37" i="2"/>
  <c r="L69" i="4"/>
  <c r="I28" i="2"/>
  <c r="L52" i="4"/>
  <c r="I36" i="2"/>
  <c r="L64" i="4"/>
  <c r="I34" i="2"/>
  <c r="L58" i="4"/>
  <c r="I33" i="2"/>
  <c r="L57" i="4"/>
  <c r="I27" i="2"/>
  <c r="L51" i="4"/>
  <c r="I26" i="2"/>
  <c r="L46" i="4"/>
  <c r="I25" i="2"/>
  <c r="L45" i="4"/>
  <c r="I24" i="2"/>
  <c r="L40" i="4" s="1"/>
  <c r="I23" i="2"/>
  <c r="L39" i="4"/>
  <c r="H38" i="2"/>
  <c r="K70" i="4"/>
  <c r="H37" i="2"/>
  <c r="K69" i="4"/>
  <c r="H36" i="2"/>
  <c r="K64" i="4"/>
  <c r="H35" i="2"/>
  <c r="K63" i="4"/>
  <c r="H34" i="2"/>
  <c r="K58" i="4"/>
  <c r="H33" i="2"/>
  <c r="K57" i="4"/>
  <c r="H28" i="2"/>
  <c r="K52" i="4" s="1"/>
  <c r="H27" i="2"/>
  <c r="K51" i="4"/>
  <c r="H26" i="2"/>
  <c r="K46" i="4"/>
  <c r="H25" i="2"/>
  <c r="K45" i="4"/>
  <c r="H24" i="2"/>
  <c r="K40" i="4"/>
  <c r="H23" i="2"/>
  <c r="K39" i="4" s="1"/>
  <c r="C38" i="2"/>
  <c r="D70" i="4"/>
  <c r="I35" i="2"/>
  <c r="L63" i="4"/>
  <c r="C11" i="2"/>
  <c r="D15" i="4"/>
  <c r="E9" i="2"/>
  <c r="F9" i="4"/>
  <c r="E10" i="2"/>
  <c r="F10" i="4"/>
  <c r="E12" i="2"/>
  <c r="F16" i="4"/>
  <c r="E13" i="2"/>
  <c r="F21" i="4"/>
  <c r="E17" i="2"/>
  <c r="F33" i="4"/>
  <c r="E18" i="2"/>
  <c r="F34" i="4"/>
  <c r="D10" i="2"/>
  <c r="E10" i="4"/>
  <c r="D17" i="2"/>
  <c r="E33" i="4"/>
  <c r="D18" i="2"/>
  <c r="E34" i="4"/>
  <c r="D13" i="2"/>
  <c r="E21" i="4"/>
  <c r="D12" i="2"/>
  <c r="E16" i="4"/>
  <c r="D9" i="2"/>
  <c r="E9" i="4"/>
  <c r="D8" i="2"/>
  <c r="E4" i="4"/>
  <c r="E8" i="2"/>
  <c r="F4" i="4"/>
  <c r="D16" i="2"/>
  <c r="E28" i="4"/>
  <c r="E16" i="2"/>
  <c r="F28" i="4"/>
  <c r="D7" i="2"/>
  <c r="E3" i="4"/>
  <c r="E7" i="2"/>
  <c r="F3" i="4"/>
  <c r="E14" i="2"/>
  <c r="F22" i="4"/>
  <c r="D14" i="2"/>
  <c r="E22" i="4"/>
  <c r="D15" i="2"/>
  <c r="E27" i="4"/>
  <c r="E15" i="2"/>
  <c r="F27" i="4"/>
  <c r="K8" i="2"/>
  <c r="N4" i="4" s="1"/>
  <c r="K17" i="2"/>
  <c r="N33" i="4"/>
  <c r="J11" i="2"/>
  <c r="M15" i="4"/>
  <c r="J14" i="2"/>
  <c r="M22" i="4" s="1"/>
  <c r="J12" i="2"/>
  <c r="M16" i="4"/>
  <c r="J7" i="2"/>
  <c r="M3" i="4"/>
  <c r="J18" i="2"/>
  <c r="M34" i="4" s="1"/>
  <c r="J16" i="2"/>
  <c r="M28" i="4"/>
  <c r="J15" i="2"/>
  <c r="M27" i="4"/>
  <c r="J13" i="2"/>
  <c r="M21" i="4"/>
  <c r="J10" i="2"/>
  <c r="M10" i="4" s="1"/>
  <c r="J9" i="2"/>
  <c r="M9" i="4"/>
  <c r="J8" i="2"/>
  <c r="M4" i="4" s="1"/>
  <c r="E24" i="2"/>
  <c r="F40" i="4"/>
  <c r="E25" i="2"/>
  <c r="F45" i="4"/>
  <c r="E26" i="2"/>
  <c r="F46" i="4"/>
  <c r="E27" i="2"/>
  <c r="F51" i="4"/>
  <c r="E28" i="2"/>
  <c r="F52" i="4"/>
  <c r="E33" i="2"/>
  <c r="F57" i="4"/>
  <c r="E34" i="2"/>
  <c r="F58" i="4"/>
  <c r="E35" i="2"/>
  <c r="F63" i="4"/>
  <c r="E36" i="2"/>
  <c r="F64" i="4"/>
  <c r="D37" i="2"/>
  <c r="E69" i="4" s="1"/>
  <c r="D36" i="2"/>
  <c r="E64" i="4"/>
  <c r="D35" i="2"/>
  <c r="E63" i="4"/>
  <c r="D34" i="2"/>
  <c r="E58" i="4"/>
  <c r="D33" i="2"/>
  <c r="E57" i="4"/>
  <c r="D28" i="2"/>
  <c r="E52" i="4"/>
  <c r="D27" i="2"/>
  <c r="E51" i="4"/>
  <c r="D26" i="2"/>
  <c r="E46" i="4"/>
  <c r="D25" i="2"/>
  <c r="E45" i="4"/>
  <c r="D24" i="2"/>
  <c r="E40" i="4"/>
  <c r="E23" i="2"/>
  <c r="F39" i="4"/>
  <c r="D23" i="2"/>
  <c r="E39" i="4"/>
  <c r="J38" i="2"/>
  <c r="M70" i="4" s="1"/>
  <c r="J37" i="2"/>
  <c r="M69" i="4"/>
  <c r="K37" i="2"/>
  <c r="N69" i="4"/>
  <c r="J28" i="2"/>
  <c r="M52" i="4"/>
  <c r="J36" i="2"/>
  <c r="M64" i="4"/>
  <c r="K36" i="2"/>
  <c r="N64" i="4"/>
  <c r="J34" i="2"/>
  <c r="M58" i="4" s="1"/>
  <c r="K34" i="2"/>
  <c r="N58" i="4" s="1"/>
  <c r="J33" i="2"/>
  <c r="M57" i="4" s="1"/>
  <c r="J27" i="2"/>
  <c r="M51" i="4"/>
  <c r="K27" i="2"/>
  <c r="N51" i="4"/>
  <c r="J26" i="2"/>
  <c r="M46" i="4"/>
  <c r="K26" i="2"/>
  <c r="N46" i="4"/>
  <c r="J25" i="2"/>
  <c r="M45" i="4"/>
  <c r="K25" i="2"/>
  <c r="N45" i="4"/>
  <c r="J24" i="2"/>
  <c r="M40" i="4"/>
  <c r="D38" i="2"/>
  <c r="E70" i="4"/>
  <c r="E38" i="2"/>
  <c r="F70" i="4"/>
  <c r="K35" i="2"/>
  <c r="N63" i="4"/>
  <c r="J35" i="2"/>
  <c r="M63" i="4"/>
  <c r="D11" i="2"/>
  <c r="E15" i="4"/>
  <c r="E11" i="2"/>
  <c r="F15" i="4"/>
  <c r="E53" i="2"/>
  <c r="E54" i="2"/>
  <c r="E55" i="2"/>
  <c r="E56" i="2"/>
  <c r="A53" i="2"/>
  <c r="A54" i="2"/>
  <c r="A55" i="2"/>
  <c r="A56" i="2"/>
  <c r="E52" i="2"/>
  <c r="A52" i="2"/>
  <c r="L25" i="2"/>
  <c r="L27" i="2"/>
  <c r="L23" i="2"/>
  <c r="L45" i="2"/>
  <c r="L47" i="2"/>
  <c r="L43" i="2"/>
  <c r="F45" i="2"/>
  <c r="F47" i="2"/>
  <c r="F43" i="2"/>
  <c r="L35" i="2"/>
  <c r="L37" i="2"/>
  <c r="L33" i="2"/>
  <c r="F35" i="2"/>
  <c r="F37" i="2"/>
  <c r="F33" i="2"/>
  <c r="F25" i="2"/>
  <c r="F27" i="2"/>
  <c r="F23" i="2"/>
  <c r="L9" i="2"/>
  <c r="L11" i="2"/>
  <c r="L13" i="2"/>
  <c r="L15" i="2"/>
  <c r="L17" i="2"/>
  <c r="L7" i="2"/>
  <c r="F15" i="2"/>
  <c r="F17" i="2"/>
  <c r="F13" i="2"/>
  <c r="F9" i="2"/>
  <c r="F11" i="2"/>
  <c r="F7" i="2"/>
  <c r="B30" i="2"/>
  <c r="H40" i="2"/>
  <c r="H20" i="2"/>
  <c r="B20" i="2"/>
  <c r="H4" i="2"/>
  <c r="B4" i="2"/>
  <c r="E2" i="2"/>
  <c r="B2" i="2"/>
  <c r="A9" i="2"/>
  <c r="A11" i="2" s="1"/>
  <c r="A13" i="2" s="1"/>
  <c r="A15" i="2" s="1"/>
  <c r="F52" i="2"/>
  <c r="C52" i="2"/>
  <c r="F53" i="2"/>
  <c r="C53" i="2"/>
  <c r="F54" i="2"/>
  <c r="C54" i="2"/>
  <c r="F55" i="2"/>
  <c r="C55" i="2"/>
  <c r="F56" i="2"/>
  <c r="C56" i="2"/>
  <c r="A15" i="1"/>
  <c r="A17" i="1"/>
  <c r="A19" i="1"/>
  <c r="M60" i="1"/>
  <c r="M59" i="1"/>
  <c r="M58" i="1"/>
  <c r="M57" i="1"/>
  <c r="M56" i="1"/>
  <c r="M55" i="1"/>
  <c r="M54" i="1"/>
  <c r="M53" i="1"/>
  <c r="M52" i="1"/>
  <c r="M51" i="1"/>
  <c r="M50" i="1"/>
  <c r="M49" i="1"/>
  <c r="D60" i="1"/>
  <c r="D59" i="1"/>
  <c r="D58" i="1"/>
  <c r="D57" i="1"/>
  <c r="D56" i="1"/>
  <c r="D55" i="1"/>
  <c r="D54" i="1"/>
  <c r="D53" i="1"/>
  <c r="D52" i="1"/>
  <c r="D51" i="1"/>
  <c r="D50" i="1"/>
  <c r="D49" i="1"/>
  <c r="K60" i="1"/>
  <c r="K59" i="1"/>
  <c r="K58" i="1"/>
  <c r="K57" i="1"/>
  <c r="K56" i="1"/>
  <c r="K55" i="1"/>
  <c r="K54" i="1"/>
  <c r="K53" i="1"/>
  <c r="K52" i="1"/>
  <c r="K51" i="1"/>
  <c r="K50" i="1"/>
  <c r="K49" i="1"/>
  <c r="C60" i="1"/>
  <c r="C59" i="1"/>
  <c r="C58" i="1"/>
  <c r="C57" i="1"/>
  <c r="C56" i="1"/>
  <c r="C55" i="1"/>
  <c r="C54" i="1"/>
  <c r="C53" i="1"/>
  <c r="C52" i="1"/>
  <c r="C51" i="1"/>
  <c r="C50" i="1"/>
  <c r="C49" i="1"/>
  <c r="A21" i="1"/>
  <c r="J49" i="1"/>
  <c r="O59" i="1"/>
  <c r="O57" i="1"/>
  <c r="O55" i="1"/>
  <c r="O53" i="1"/>
  <c r="O51" i="1"/>
  <c r="O49" i="1"/>
  <c r="G59" i="1"/>
  <c r="G57" i="1"/>
  <c r="G55" i="1"/>
  <c r="G53" i="1"/>
  <c r="G51" i="1"/>
  <c r="G49" i="1"/>
  <c r="B49" i="1"/>
  <c r="N60" i="1"/>
  <c r="N59" i="1"/>
  <c r="N58" i="1"/>
  <c r="N57" i="1"/>
  <c r="N56" i="1"/>
  <c r="N55" i="1"/>
  <c r="N53" i="1"/>
  <c r="N52" i="1"/>
  <c r="N51" i="1"/>
  <c r="F60" i="1"/>
  <c r="F59" i="1"/>
  <c r="F58" i="1"/>
  <c r="F57" i="1"/>
  <c r="F56" i="1"/>
  <c r="F55" i="1"/>
  <c r="I26" i="1"/>
  <c r="B26" i="1"/>
  <c r="I13" i="1"/>
  <c r="B13" i="1"/>
  <c r="F51" i="1"/>
  <c r="F52" i="1"/>
  <c r="F53" i="1"/>
  <c r="F54" i="1"/>
  <c r="A28" i="1"/>
  <c r="A49" i="1"/>
  <c r="A30" i="1"/>
  <c r="A51" i="1"/>
  <c r="A32" i="1"/>
  <c r="A53" i="1"/>
  <c r="A34" i="1"/>
  <c r="I49" i="1"/>
  <c r="I51" i="1"/>
  <c r="I53" i="1"/>
  <c r="I55" i="1"/>
  <c r="A55" i="1"/>
  <c r="I57" i="1"/>
  <c r="A57" i="1"/>
  <c r="A59" i="1"/>
  <c r="I59" i="1"/>
  <c r="K23" i="2" l="1"/>
  <c r="N39" i="4" s="1"/>
  <c r="A23" i="2"/>
  <c r="A25" i="2" s="1"/>
  <c r="A27" i="2" s="1"/>
  <c r="A33" i="2" s="1"/>
  <c r="A35" i="2" s="1"/>
  <c r="A37" i="2" s="1"/>
  <c r="A43" i="2" s="1"/>
  <c r="A45" i="2" s="1"/>
  <c r="A47" i="2" s="1"/>
  <c r="A39" i="4"/>
  <c r="K38" i="2"/>
  <c r="N70" i="4" s="1"/>
  <c r="K33" i="2"/>
  <c r="N57" i="4" s="1"/>
  <c r="K24" i="2"/>
  <c r="N40" i="4" s="1"/>
  <c r="I57" i="4" l="1"/>
  <c r="I45" i="4"/>
  <c r="A51" i="4"/>
  <c r="A63" i="4"/>
  <c r="A45" i="4"/>
  <c r="A57" i="4"/>
  <c r="I63" i="4"/>
  <c r="I51" i="4"/>
</calcChain>
</file>

<file path=xl/sharedStrings.xml><?xml version="1.0" encoding="utf-8"?>
<sst xmlns="http://schemas.openxmlformats.org/spreadsheetml/2006/main" count="401" uniqueCount="112">
  <si>
    <r>
      <t xml:space="preserve">Copy and paste the names and exact Handicap Index of each team's players from the Entry Forms into their cells. </t>
    </r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2 teams have to be split</t>
    </r>
  </si>
  <si>
    <t>Once the Handicap Indexes are entered, the 85% stroke allowance will automatically populate</t>
  </si>
  <si>
    <t>HCP Index</t>
  </si>
  <si>
    <t>Enter the Venue and Date of your event and the Slope Rating of your course for Yellow tees</t>
  </si>
  <si>
    <t>Enter the 5 clubs' names in cells B5 to B9 and the rest will automatically populate</t>
  </si>
  <si>
    <t>Comp
HCP</t>
  </si>
  <si>
    <t>Slot time</t>
  </si>
  <si>
    <t>HI</t>
  </si>
  <si>
    <t>CH</t>
  </si>
  <si>
    <t>Time</t>
  </si>
  <si>
    <t>Discard</t>
  </si>
  <si>
    <t>The Printable version will fill names and strokes received and scores</t>
  </si>
  <si>
    <t>The Printable version will fill the results table</t>
  </si>
  <si>
    <r>
      <rPr>
        <b/>
        <sz val="11"/>
        <color theme="1"/>
        <rFont val="Calibri"/>
        <family val="2"/>
        <scheme val="minor"/>
      </rPr>
      <t>PLEASE ONLY PUT INFORMATION IN YELLOW CELLS</t>
    </r>
    <r>
      <rPr>
        <sz val="11"/>
        <color theme="1"/>
        <rFont val="Calibri"/>
        <family val="2"/>
        <scheme val="minor"/>
      </rPr>
      <t>: All others fill automatically</t>
    </r>
  </si>
  <si>
    <t xml:space="preserve">Playing
Handicap </t>
  </si>
  <si>
    <t xml:space="preserve">Playing Handicap </t>
  </si>
  <si>
    <t>PH</t>
  </si>
  <si>
    <t xml:space="preserve">Enter first tee time in colon format and the tee interval in minutes and the rest will automatically populate </t>
  </si>
  <si>
    <t>On the tab Card Labels: labels printed which may be cut and glued / stapled to the card or can be transferred to printed lables</t>
  </si>
  <si>
    <t>Tees</t>
  </si>
  <si>
    <t>A</t>
  </si>
  <si>
    <t>B</t>
  </si>
  <si>
    <t>SDSL</t>
  </si>
  <si>
    <t>Best
5</t>
  </si>
  <si>
    <t>League
Points</t>
  </si>
  <si>
    <t xml:space="preserve">Playing Hand'p </t>
  </si>
  <si>
    <t>6t  j</t>
    <phoneticPr fontId="12" type="noConversion"/>
  </si>
  <si>
    <t>mj  s</t>
    <phoneticPr fontId="12" type="noConversion"/>
  </si>
  <si>
    <t>Slope</t>
    <phoneticPr fontId="1" type="noConversion"/>
  </si>
  <si>
    <t>First Tee time</t>
    <phoneticPr fontId="1" type="noConversion"/>
  </si>
  <si>
    <t>Club</t>
  </si>
  <si>
    <t>Pair Points</t>
  </si>
  <si>
    <t>Player</t>
  </si>
  <si>
    <t>Club 1</t>
  </si>
  <si>
    <t>Club 2</t>
  </si>
  <si>
    <t xml:space="preserve"> </t>
  </si>
  <si>
    <t>Club 3</t>
  </si>
  <si>
    <t>Club 4</t>
  </si>
  <si>
    <t>Club 5</t>
  </si>
  <si>
    <t>Best 5 Scores</t>
  </si>
  <si>
    <t>League Points</t>
  </si>
  <si>
    <t>For calculation purposes only - do not adjust</t>
  </si>
  <si>
    <t>Venue:</t>
  </si>
  <si>
    <t>Date:</t>
  </si>
  <si>
    <t>Start Time</t>
  </si>
  <si>
    <t>Notes:</t>
  </si>
  <si>
    <t xml:space="preserve">Best 5 scores will automatically fill in cells C5 to C9.  </t>
  </si>
  <si>
    <t>It is suggested that Clubs are ranked in order of distance from the Venue</t>
  </si>
  <si>
    <t>League points will have to be entered manually. Note the rules for ties.</t>
  </si>
  <si>
    <t>Tiverton Golf Club</t>
  </si>
  <si>
    <r>
      <t xml:space="preserve">Friday 16th Sept </t>
    </r>
    <r>
      <rPr>
        <b/>
        <sz val="16"/>
        <color theme="1"/>
        <rFont val="Calibri"/>
        <family val="2"/>
        <scheme val="minor"/>
      </rPr>
      <t xml:space="preserve"> 2022</t>
    </r>
  </si>
  <si>
    <t>Lime Green</t>
  </si>
  <si>
    <t xml:space="preserve">East Devon G. C </t>
  </si>
  <si>
    <t>Thurlestone G.C</t>
  </si>
  <si>
    <t xml:space="preserve">Stover G.C </t>
  </si>
  <si>
    <t>Bigbury G.C</t>
  </si>
  <si>
    <t>****</t>
  </si>
  <si>
    <t>PLEASE WATCH START TIMES FOR LAST PAIR IN EACH TEAM</t>
  </si>
  <si>
    <t>12.45</t>
  </si>
  <si>
    <t>12.55</t>
  </si>
  <si>
    <t>East Devon &amp; Stover = 12.45</t>
  </si>
  <si>
    <t>Bigbury &amp; Thurlestone = 12.55</t>
  </si>
  <si>
    <t>** NB **</t>
  </si>
  <si>
    <t xml:space="preserve">Owen Rees </t>
  </si>
  <si>
    <t xml:space="preserve">Jim Stewart </t>
  </si>
  <si>
    <t xml:space="preserve">Peter Coates </t>
  </si>
  <si>
    <t xml:space="preserve">Stewart Barnes </t>
  </si>
  <si>
    <t xml:space="preserve">Philip Laud </t>
  </si>
  <si>
    <t>Jeremy Poyntz</t>
  </si>
  <si>
    <t xml:space="preserve">Malcolm Toone </t>
  </si>
  <si>
    <t>Bill Campbell</t>
  </si>
  <si>
    <t xml:space="preserve">Mike Allen </t>
  </si>
  <si>
    <t>Mark Beale</t>
  </si>
  <si>
    <t>Jeff Steward</t>
  </si>
  <si>
    <t>Andy Livingstone</t>
  </si>
  <si>
    <t>Robb Phillips</t>
  </si>
  <si>
    <t>John Pitts</t>
  </si>
  <si>
    <t>Andy Carpenter</t>
  </si>
  <si>
    <t>Clive Spalding</t>
  </si>
  <si>
    <t>Neil Goddard</t>
  </si>
  <si>
    <t>Trevor Crossfield</t>
  </si>
  <si>
    <t>Steve Allen</t>
  </si>
  <si>
    <t>Rob Vooght</t>
  </si>
  <si>
    <t>Mike Brewer</t>
  </si>
  <si>
    <t>Steve Ryder</t>
  </si>
  <si>
    <t>Mike Heath</t>
  </si>
  <si>
    <t>Tony Pitcher</t>
  </si>
  <si>
    <t>Roy Stevens</t>
  </si>
  <si>
    <t>Tony Bunch</t>
  </si>
  <si>
    <t>Roger Edwards</t>
  </si>
  <si>
    <t>Jason Holtom</t>
  </si>
  <si>
    <t>Ant Greenwood</t>
  </si>
  <si>
    <t>Roger Hurrell</t>
  </si>
  <si>
    <t>Steve Quick</t>
  </si>
  <si>
    <t>Keith Naylor</t>
  </si>
  <si>
    <t>Terry Alderton</t>
  </si>
  <si>
    <t>Ian Peacock</t>
  </si>
  <si>
    <t>Roger Rex</t>
  </si>
  <si>
    <t>Paul Smith</t>
  </si>
  <si>
    <t>Michael Ellen</t>
  </si>
  <si>
    <t xml:space="preserve">Paul Sear </t>
  </si>
  <si>
    <t>Nigel Goode</t>
  </si>
  <si>
    <t>David Harrison</t>
  </si>
  <si>
    <t>Grant Hawes</t>
  </si>
  <si>
    <t>Charlie Kerslake</t>
  </si>
  <si>
    <t>Neil Roughton</t>
  </si>
  <si>
    <t>Dennis Chivers</t>
  </si>
  <si>
    <t>Chris Bird</t>
  </si>
  <si>
    <t>Garth Gregory</t>
  </si>
  <si>
    <t>David Doyle</t>
  </si>
  <si>
    <t>Chris Horrell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</si>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</sst>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Verdana"/>
      <family val="2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 style="thick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39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20" fontId="3" fillId="0" borderId="8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vertical="top"/>
      <protection locked="0"/>
    </xf>
    <xf numFmtId="20" fontId="6" fillId="0" borderId="0" xfId="0" applyNumberFormat="1" applyFont="1"/>
    <xf numFmtId="1" fontId="6" fillId="0" borderId="0" xfId="0" applyNumberFormat="1" applyFont="1" applyAlignment="1">
      <alignment horizont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20" fontId="6" fillId="0" borderId="0" xfId="0" applyNumberFormat="1" applyFont="1" applyAlignment="1">
      <alignment horizontal="center"/>
    </xf>
    <xf numFmtId="20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20" fontId="7" fillId="0" borderId="0" xfId="0" applyNumberFormat="1" applyFont="1"/>
    <xf numFmtId="0" fontId="3" fillId="0" borderId="0" xfId="0" applyFont="1"/>
    <xf numFmtId="14" fontId="3" fillId="0" borderId="0" xfId="0" applyNumberFormat="1" applyFont="1" applyAlignment="1">
      <alignment horizontal="center"/>
    </xf>
    <xf numFmtId="1" fontId="0" fillId="0" borderId="8" xfId="0" applyNumberFormat="1" applyBorder="1" applyAlignment="1">
      <alignment horizontal="center"/>
    </xf>
    <xf numFmtId="20" fontId="7" fillId="0" borderId="0" xfId="0" applyNumberFormat="1" applyFont="1" applyAlignment="1">
      <alignment horizontal="center" vertical="center" wrapText="1"/>
    </xf>
    <xf numFmtId="0" fontId="3" fillId="0" borderId="8" xfId="0" applyFont="1" applyBorder="1"/>
    <xf numFmtId="0" fontId="6" fillId="0" borderId="8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/>
    </xf>
    <xf numFmtId="20" fontId="7" fillId="0" borderId="8" xfId="0" applyNumberFormat="1" applyFont="1" applyBorder="1"/>
    <xf numFmtId="0" fontId="0" fillId="2" borderId="0" xfId="0" applyFill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20" fontId="0" fillId="0" borderId="3" xfId="0" applyNumberFormat="1" applyBorder="1"/>
    <xf numFmtId="20" fontId="0" fillId="0" borderId="8" xfId="0" applyNumberFormat="1" applyBorder="1"/>
    <xf numFmtId="20" fontId="10" fillId="0" borderId="0" xfId="0" applyNumberFormat="1" applyFont="1"/>
    <xf numFmtId="0" fontId="10" fillId="0" borderId="8" xfId="0" applyFont="1" applyBorder="1"/>
    <xf numFmtId="0" fontId="11" fillId="0" borderId="0" xfId="0" applyFont="1"/>
    <xf numFmtId="0" fontId="10" fillId="0" borderId="0" xfId="0" applyFont="1" applyAlignment="1">
      <alignment horizontal="center"/>
    </xf>
    <xf numFmtId="20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20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center"/>
      <protection locked="0"/>
    </xf>
    <xf numFmtId="20" fontId="2" fillId="0" borderId="0" xfId="0" applyNumberFormat="1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20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20" fontId="0" fillId="0" borderId="1" xfId="0" applyNumberFormat="1" applyBorder="1" applyAlignment="1" applyProtection="1">
      <alignment horizontal="center"/>
      <protection locked="0"/>
    </xf>
    <xf numFmtId="20" fontId="0" fillId="0" borderId="0" xfId="0" applyNumberFormat="1" applyAlignment="1" applyProtection="1">
      <alignment horizontal="center"/>
      <protection locked="0"/>
    </xf>
    <xf numFmtId="20" fontId="4" fillId="0" borderId="2" xfId="0" applyNumberFormat="1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20" fontId="4" fillId="0" borderId="5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8" xfId="0" applyFont="1" applyBorder="1" applyProtection="1">
      <protection hidden="1"/>
    </xf>
    <xf numFmtId="0" fontId="4" fillId="0" borderId="8" xfId="0" applyFont="1" applyBorder="1" applyAlignment="1" applyProtection="1">
      <alignment horizontal="center"/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" fontId="4" fillId="0" borderId="8" xfId="0" applyNumberFormat="1" applyFont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23" xfId="0" applyBorder="1" applyProtection="1">
      <protection locked="0"/>
    </xf>
    <xf numFmtId="1" fontId="0" fillId="0" borderId="0" xfId="0" applyNumberFormat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locked="0"/>
    </xf>
    <xf numFmtId="1" fontId="7" fillId="0" borderId="1" xfId="0" applyNumberFormat="1" applyFont="1" applyBorder="1" applyAlignment="1">
      <alignment horizontal="center" wrapText="1"/>
    </xf>
    <xf numFmtId="1" fontId="7" fillId="0" borderId="15" xfId="0" applyNumberFormat="1" applyFont="1" applyBorder="1" applyAlignment="1">
      <alignment horizontal="center" vertical="center" wrapText="1"/>
    </xf>
    <xf numFmtId="1" fontId="7" fillId="0" borderId="20" xfId="0" applyNumberFormat="1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8" xfId="0" applyFont="1" applyBorder="1" applyAlignment="1">
      <alignment vertical="center"/>
    </xf>
    <xf numFmtId="165" fontId="0" fillId="0" borderId="1" xfId="0" applyNumberForma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/>
      <protection locked="0"/>
    </xf>
    <xf numFmtId="1" fontId="13" fillId="0" borderId="1" xfId="0" applyNumberFormat="1" applyFont="1" applyBorder="1" applyAlignment="1" applyProtection="1">
      <alignment horizontal="center"/>
      <protection hidden="1"/>
    </xf>
    <xf numFmtId="0" fontId="0" fillId="3" borderId="1" xfId="0" applyFill="1" applyBorder="1" applyProtection="1"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20" fontId="13" fillId="3" borderId="1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165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5" fillId="0" borderId="24" xfId="0" applyFont="1" applyBorder="1" applyProtection="1">
      <protection locked="0"/>
    </xf>
    <xf numFmtId="0" fontId="0" fillId="2" borderId="1" xfId="0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16" fillId="3" borderId="1" xfId="0" applyFont="1" applyFill="1" applyBorder="1" applyProtection="1">
      <protection locked="0"/>
    </xf>
    <xf numFmtId="165" fontId="20" fillId="2" borderId="1" xfId="0" applyNumberFormat="1" applyFont="1" applyFill="1" applyBorder="1" applyAlignment="1" applyProtection="1">
      <alignment horizontal="center"/>
      <protection locked="0"/>
    </xf>
    <xf numFmtId="165" fontId="18" fillId="2" borderId="1" xfId="0" applyNumberFormat="1" applyFont="1" applyFill="1" applyBorder="1" applyAlignment="1" applyProtection="1">
      <alignment horizontal="center"/>
      <protection locked="0"/>
    </xf>
    <xf numFmtId="1" fontId="0" fillId="0" borderId="27" xfId="0" applyNumberForma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165" fontId="13" fillId="3" borderId="9" xfId="0" applyNumberFormat="1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Protection="1">
      <protection locked="0"/>
    </xf>
    <xf numFmtId="165" fontId="13" fillId="3" borderId="1" xfId="0" applyNumberFormat="1" applyFont="1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hidden="1"/>
    </xf>
    <xf numFmtId="1" fontId="0" fillId="0" borderId="2" xfId="0" applyNumberFormat="1" applyBorder="1" applyAlignment="1" applyProtection="1">
      <alignment horizontal="center"/>
      <protection hidden="1"/>
    </xf>
    <xf numFmtId="1" fontId="0" fillId="0" borderId="22" xfId="0" applyNumberFormat="1" applyBorder="1" applyAlignment="1" applyProtection="1">
      <alignment horizontal="center"/>
      <protection hidden="1"/>
    </xf>
    <xf numFmtId="0" fontId="18" fillId="2" borderId="1" xfId="1" applyFont="1" applyFill="1" applyBorder="1"/>
    <xf numFmtId="0" fontId="18" fillId="2" borderId="1" xfId="1" applyFont="1" applyFill="1" applyBorder="1" applyAlignment="1">
      <alignment horizontal="center"/>
    </xf>
    <xf numFmtId="0" fontId="18" fillId="2" borderId="12" xfId="1" applyFont="1" applyFill="1" applyBorder="1"/>
    <xf numFmtId="0" fontId="18" fillId="2" borderId="12" xfId="1" applyFont="1" applyFill="1" applyBorder="1" applyAlignment="1">
      <alignment horizontal="center"/>
    </xf>
    <xf numFmtId="20" fontId="21" fillId="0" borderId="0" xfId="0" applyNumberFormat="1" applyFont="1" applyAlignment="1">
      <alignment horizontal="center"/>
    </xf>
    <xf numFmtId="20" fontId="22" fillId="0" borderId="0" xfId="0" applyNumberFormat="1" applyFont="1" applyAlignment="1">
      <alignment horizontal="center"/>
    </xf>
    <xf numFmtId="20" fontId="22" fillId="0" borderId="0" xfId="0" applyNumberFormat="1" applyFont="1"/>
    <xf numFmtId="20" fontId="22" fillId="0" borderId="0" xfId="0" applyNumberFormat="1" applyFont="1" applyAlignment="1">
      <alignment horizontal="center" vertical="center"/>
    </xf>
    <xf numFmtId="20" fontId="22" fillId="0" borderId="5" xfId="0" applyNumberFormat="1" applyFont="1" applyBorder="1"/>
    <xf numFmtId="20" fontId="22" fillId="0" borderId="1" xfId="0" applyNumberFormat="1" applyFont="1" applyBorder="1" applyAlignment="1">
      <alignment horizontal="center"/>
    </xf>
    <xf numFmtId="20" fontId="22" fillId="0" borderId="1" xfId="0" applyNumberFormat="1" applyFont="1" applyBorder="1"/>
    <xf numFmtId="20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20" fontId="22" fillId="0" borderId="8" xfId="0" applyNumberFormat="1" applyFont="1" applyBorder="1"/>
    <xf numFmtId="165" fontId="22" fillId="0" borderId="8" xfId="0" applyNumberFormat="1" applyFont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20" fontId="22" fillId="0" borderId="7" xfId="0" applyNumberFormat="1" applyFont="1" applyBorder="1"/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0" fontId="22" fillId="0" borderId="8" xfId="0" applyNumberFormat="1" applyFont="1" applyBorder="1" applyAlignment="1">
      <alignment horizontal="center" vertical="center"/>
    </xf>
    <xf numFmtId="20" fontId="22" fillId="0" borderId="8" xfId="0" applyNumberFormat="1" applyFont="1" applyBorder="1" applyAlignment="1">
      <alignment horizontal="center"/>
    </xf>
    <xf numFmtId="0" fontId="22" fillId="0" borderId="22" xfId="0" applyFont="1" applyBorder="1" applyAlignment="1">
      <alignment horizontal="center" vertical="center"/>
    </xf>
    <xf numFmtId="20" fontId="22" fillId="0" borderId="22" xfId="0" applyNumberFormat="1" applyFont="1" applyBorder="1"/>
    <xf numFmtId="165" fontId="22" fillId="0" borderId="3" xfId="0" applyNumberFormat="1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20" fontId="22" fillId="0" borderId="3" xfId="0" applyNumberFormat="1" applyFont="1" applyBorder="1"/>
    <xf numFmtId="20" fontId="22" fillId="0" borderId="2" xfId="0" applyNumberFormat="1" applyFont="1" applyBorder="1"/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5" xfId="0" applyFont="1" applyBorder="1"/>
    <xf numFmtId="0" fontId="14" fillId="2" borderId="0" xfId="0" applyFont="1" applyFill="1" applyProtection="1">
      <protection locked="0"/>
    </xf>
    <xf numFmtId="0" fontId="0" fillId="0" borderId="0" xfId="0" applyProtection="1">
      <protection locked="0"/>
    </xf>
    <xf numFmtId="164" fontId="14" fillId="2" borderId="0" xfId="0" applyNumberFormat="1" applyFont="1" applyFill="1" applyAlignment="1" applyProtection="1">
      <alignment horizontal="left"/>
      <protection locked="0"/>
    </xf>
    <xf numFmtId="164" fontId="3" fillId="2" borderId="0" xfId="0" applyNumberFormat="1" applyFont="1" applyFill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0" fontId="0" fillId="0" borderId="1" xfId="0" applyNumberFormat="1" applyBorder="1" applyAlignment="1" applyProtection="1">
      <alignment horizontal="center" vertical="center"/>
      <protection hidden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0" fontId="15" fillId="0" borderId="1" xfId="0" quotePrefix="1" applyNumberFormat="1" applyFont="1" applyBorder="1" applyAlignment="1" applyProtection="1">
      <alignment horizontal="center" vertical="center"/>
      <protection hidden="1"/>
    </xf>
    <xf numFmtId="20" fontId="15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20" fontId="4" fillId="0" borderId="0" xfId="0" applyNumberFormat="1" applyFont="1" applyAlignment="1" applyProtection="1">
      <alignment horizontal="center" vertical="center"/>
      <protection hidden="1"/>
    </xf>
    <xf numFmtId="20" fontId="4" fillId="0" borderId="8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20" fontId="4" fillId="0" borderId="5" xfId="0" applyNumberFormat="1" applyFont="1" applyBorder="1" applyAlignment="1" applyProtection="1">
      <alignment horizontal="center" vertical="center"/>
      <protection hidden="1"/>
    </xf>
    <xf numFmtId="20" fontId="4" fillId="0" borderId="7" xfId="0" applyNumberFormat="1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2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164" fontId="10" fillId="0" borderId="0" xfId="0" applyNumberFormat="1" applyFont="1" applyAlignment="1">
      <alignment horizontal="left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20" fontId="9" fillId="0" borderId="14" xfId="0" applyNumberFormat="1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20" fontId="9" fillId="0" borderId="17" xfId="0" applyNumberFormat="1" applyFont="1" applyBorder="1"/>
    <xf numFmtId="0" fontId="9" fillId="0" borderId="1" xfId="0" applyFont="1" applyBorder="1"/>
    <xf numFmtId="1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20" fontId="9" fillId="0" borderId="19" xfId="0" applyNumberFormat="1" applyFont="1" applyBorder="1"/>
    <xf numFmtId="0" fontId="9" fillId="0" borderId="20" xfId="0" applyFont="1" applyBorder="1"/>
    <xf numFmtId="1" fontId="9" fillId="0" borderId="20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0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" fontId="0" fillId="2" borderId="0" xfId="0" applyNumberForma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locked="0"/>
    </xf>
  </cellXfs>
  <cellStyles count="2">
    <cellStyle name="Normal" xfId="0" builtinId="0"/>
    <cellStyle name="Normal 2" xfId="1" xr:uid="{E501C9DA-7DF8-45CD-924F-D80E996C5C4D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60"/>
  <sheetViews>
    <sheetView tabSelected="1" zoomScale="85" zoomScaleNormal="85" zoomScalePageLayoutView="90" workbookViewId="0">
      <selection activeCell="F9" sqref="F9"/>
    </sheetView>
  </sheetViews>
  <sheetFormatPr defaultColWidth="8.85546875" defaultRowHeight="15" x14ac:dyDescent="0.25"/>
  <cols>
    <col min="1" max="1" width="9.140625" style="57" customWidth="1"/>
    <col min="2" max="2" width="20.42578125" style="55" customWidth="1"/>
    <col min="3" max="3" width="25.85546875" style="55" customWidth="1"/>
    <col min="4" max="5" width="8.85546875" style="6"/>
    <col min="6" max="6" width="9" style="61" customWidth="1"/>
    <col min="7" max="7" width="7" style="55" customWidth="1"/>
    <col min="8" max="8" width="1.42578125" style="55" customWidth="1"/>
    <col min="9" max="9" width="19.42578125" style="55" customWidth="1"/>
    <col min="10" max="10" width="27.42578125" style="55" customWidth="1"/>
    <col min="11" max="12" width="9.140625" style="6" customWidth="1"/>
    <col min="13" max="13" width="9" style="6" customWidth="1"/>
    <col min="14" max="14" width="7.85546875" style="55" customWidth="1"/>
    <col min="15" max="16384" width="8.85546875" style="55"/>
  </cols>
  <sheetData>
    <row r="2" spans="1:24" ht="21" x14ac:dyDescent="0.35">
      <c r="A2" s="51" t="s">
        <v>42</v>
      </c>
      <c r="B2" s="179" t="s">
        <v>49</v>
      </c>
      <c r="C2" s="180"/>
      <c r="D2" s="52" t="s">
        <v>43</v>
      </c>
      <c r="E2" s="52"/>
      <c r="F2" s="181" t="s">
        <v>50</v>
      </c>
      <c r="G2" s="182"/>
      <c r="H2" s="182"/>
      <c r="I2" s="182"/>
      <c r="J2" s="114" t="s">
        <v>28</v>
      </c>
      <c r="K2" s="54">
        <v>120</v>
      </c>
      <c r="L2" s="52"/>
    </row>
    <row r="3" spans="1:24" ht="21" customHeight="1" x14ac:dyDescent="0.35">
      <c r="A3" s="51"/>
      <c r="B3" s="53"/>
      <c r="C3" s="53"/>
      <c r="D3" s="52"/>
      <c r="E3" s="52"/>
      <c r="F3" s="56"/>
      <c r="G3" s="56"/>
      <c r="J3" s="105" t="s">
        <v>19</v>
      </c>
      <c r="K3" s="119" t="s">
        <v>51</v>
      </c>
    </row>
    <row r="4" spans="1:24" ht="29.25" customHeight="1" x14ac:dyDescent="0.25">
      <c r="B4" s="58" t="s">
        <v>30</v>
      </c>
      <c r="C4" s="59" t="s">
        <v>39</v>
      </c>
      <c r="D4" s="60" t="s">
        <v>40</v>
      </c>
      <c r="E4" s="60" t="s">
        <v>10</v>
      </c>
      <c r="M4" s="2"/>
    </row>
    <row r="5" spans="1:24" x14ac:dyDescent="0.25">
      <c r="A5" s="62" t="s">
        <v>33</v>
      </c>
      <c r="B5" s="42" t="s">
        <v>52</v>
      </c>
      <c r="C5" s="237">
        <v>181</v>
      </c>
      <c r="D5" s="238"/>
      <c r="E5" s="91"/>
      <c r="I5" s="63" t="s">
        <v>29</v>
      </c>
      <c r="J5" s="118">
        <v>0.44791666666666669</v>
      </c>
    </row>
    <row r="6" spans="1:24" x14ac:dyDescent="0.25">
      <c r="A6" s="62" t="s">
        <v>34</v>
      </c>
      <c r="B6" s="42" t="s">
        <v>54</v>
      </c>
      <c r="C6" s="237">
        <v>196</v>
      </c>
      <c r="D6" s="238"/>
      <c r="E6" s="91"/>
      <c r="I6" s="63" t="s">
        <v>6</v>
      </c>
      <c r="J6" s="102">
        <v>10</v>
      </c>
    </row>
    <row r="7" spans="1:24" x14ac:dyDescent="0.25">
      <c r="A7" s="62" t="s">
        <v>36</v>
      </c>
      <c r="B7" s="42" t="s">
        <v>55</v>
      </c>
      <c r="C7" s="237">
        <v>168</v>
      </c>
      <c r="D7" s="238"/>
      <c r="E7" s="91"/>
      <c r="K7" s="204" t="s">
        <v>13</v>
      </c>
      <c r="L7" s="205"/>
      <c r="M7" s="205"/>
      <c r="N7" s="205"/>
    </row>
    <row r="8" spans="1:24" x14ac:dyDescent="0.25">
      <c r="A8" s="62" t="s">
        <v>37</v>
      </c>
      <c r="B8" s="42" t="s">
        <v>53</v>
      </c>
      <c r="C8" s="237">
        <v>182</v>
      </c>
      <c r="D8" s="238"/>
      <c r="E8" s="91"/>
      <c r="K8" s="205"/>
      <c r="L8" s="205"/>
      <c r="M8" s="205"/>
      <c r="N8" s="205"/>
    </row>
    <row r="9" spans="1:24" x14ac:dyDescent="0.25">
      <c r="A9" s="62" t="s">
        <v>38</v>
      </c>
      <c r="B9" s="42"/>
      <c r="C9" s="104"/>
      <c r="D9" s="238"/>
      <c r="E9" s="91"/>
      <c r="K9" s="205"/>
      <c r="L9" s="205"/>
      <c r="M9" s="205"/>
      <c r="N9" s="205"/>
    </row>
    <row r="10" spans="1:24" ht="27.75" customHeight="1" x14ac:dyDescent="0.25"/>
    <row r="11" spans="1:24" s="69" customFormat="1" ht="29.25" customHeight="1" x14ac:dyDescent="0.25">
      <c r="A11" s="115">
        <v>14</v>
      </c>
      <c r="B11" s="64" t="s">
        <v>30</v>
      </c>
      <c r="C11" s="65" t="s">
        <v>32</v>
      </c>
      <c r="D11" s="66" t="s">
        <v>2</v>
      </c>
      <c r="E11" s="66" t="s">
        <v>5</v>
      </c>
      <c r="F11" s="67" t="s">
        <v>14</v>
      </c>
      <c r="G11" s="66" t="s">
        <v>31</v>
      </c>
      <c r="H11" s="68"/>
      <c r="I11" s="64" t="s">
        <v>30</v>
      </c>
      <c r="J11" s="65" t="s">
        <v>32</v>
      </c>
      <c r="K11" s="66" t="s">
        <v>2</v>
      </c>
      <c r="L11" s="66" t="s">
        <v>5</v>
      </c>
      <c r="M11" s="67" t="s">
        <v>14</v>
      </c>
      <c r="N11" s="90" t="s">
        <v>31</v>
      </c>
    </row>
    <row r="12" spans="1:24" x14ac:dyDescent="0.25">
      <c r="A12" s="70"/>
      <c r="B12" s="71"/>
      <c r="C12" s="71"/>
      <c r="D12" s="43"/>
      <c r="E12" s="43"/>
      <c r="F12" s="72"/>
      <c r="G12" s="71"/>
      <c r="I12" s="71">
        <v>0</v>
      </c>
      <c r="J12" s="71"/>
      <c r="K12" s="43"/>
      <c r="L12" s="43"/>
      <c r="M12" s="43"/>
      <c r="N12" s="71"/>
    </row>
    <row r="13" spans="1:24" x14ac:dyDescent="0.25">
      <c r="A13" s="185">
        <f>SUM(J5)</f>
        <v>0.44791666666666669</v>
      </c>
      <c r="B13" s="194" t="str">
        <f>B5</f>
        <v xml:space="preserve">East Devon G. C </v>
      </c>
      <c r="C13" s="130" t="s">
        <v>96</v>
      </c>
      <c r="D13" s="134">
        <v>6.9</v>
      </c>
      <c r="E13" s="92">
        <f t="shared" ref="E13:E24" si="0">ROUND(D13*$K$2/113,0)</f>
        <v>7</v>
      </c>
      <c r="F13" s="93">
        <f t="shared" ref="F13:F24" si="1">IF((ROUND(ROUND(D13*$K$2/113,0)*0.85,0))&gt;=24,24,(ROUND(ROUND(D13*$K$2/113,0)*0.85,0)))</f>
        <v>6</v>
      </c>
      <c r="G13" s="183">
        <v>37</v>
      </c>
      <c r="H13" s="73"/>
      <c r="I13" s="190" t="str">
        <f>B6</f>
        <v xml:space="preserve">Stover G.C </v>
      </c>
      <c r="J13" s="143" t="s">
        <v>73</v>
      </c>
      <c r="K13" s="144">
        <v>7.2</v>
      </c>
      <c r="L13" s="92">
        <f t="shared" ref="L13:L24" si="2">ROUND(K13*$K$2/113,0)</f>
        <v>8</v>
      </c>
      <c r="M13" s="93">
        <f t="shared" ref="M13:M24" si="3">IF((ROUND(ROUND(K13*$K$2/113,0)*0.85,0))&gt;=24,24,(ROUND(ROUND(K13*$K$2/113,0)*0.85,0)))</f>
        <v>7</v>
      </c>
      <c r="N13" s="183">
        <v>40</v>
      </c>
      <c r="P13" s="55" t="s">
        <v>45</v>
      </c>
    </row>
    <row r="14" spans="1:24" x14ac:dyDescent="0.25">
      <c r="A14" s="185"/>
      <c r="B14" s="194"/>
      <c r="C14" s="130" t="s">
        <v>97</v>
      </c>
      <c r="D14" s="134">
        <v>16.5</v>
      </c>
      <c r="E14" s="92">
        <f t="shared" si="0"/>
        <v>18</v>
      </c>
      <c r="F14" s="93">
        <f t="shared" si="1"/>
        <v>15</v>
      </c>
      <c r="G14" s="184"/>
      <c r="H14" s="74"/>
      <c r="I14" s="191"/>
      <c r="J14" s="145" t="s">
        <v>74</v>
      </c>
      <c r="K14" s="146">
        <v>8.6999999999999993</v>
      </c>
      <c r="L14" s="92">
        <f t="shared" si="2"/>
        <v>9</v>
      </c>
      <c r="M14" s="93">
        <f t="shared" si="3"/>
        <v>8</v>
      </c>
      <c r="N14" s="184"/>
      <c r="O14" s="55">
        <v>1</v>
      </c>
      <c r="P14" s="55" t="s">
        <v>3</v>
      </c>
    </row>
    <row r="15" spans="1:24" x14ac:dyDescent="0.25">
      <c r="A15" s="185">
        <f>A13+TIME(0,$J$6,0)</f>
        <v>0.4548611111111111</v>
      </c>
      <c r="B15" s="194"/>
      <c r="C15" s="130" t="s">
        <v>98</v>
      </c>
      <c r="D15" s="134">
        <v>15.8</v>
      </c>
      <c r="E15" s="92">
        <f t="shared" si="0"/>
        <v>17</v>
      </c>
      <c r="F15" s="93">
        <f t="shared" si="1"/>
        <v>14</v>
      </c>
      <c r="G15" s="183">
        <v>35</v>
      </c>
      <c r="H15" s="74"/>
      <c r="I15" s="191"/>
      <c r="J15" s="132" t="s">
        <v>75</v>
      </c>
      <c r="K15" s="117">
        <v>5.2</v>
      </c>
      <c r="L15" s="92">
        <f t="shared" si="2"/>
        <v>6</v>
      </c>
      <c r="M15" s="93">
        <f t="shared" si="3"/>
        <v>5</v>
      </c>
      <c r="N15" s="183">
        <v>40</v>
      </c>
      <c r="O15" s="55">
        <v>2</v>
      </c>
      <c r="P15" s="55" t="s">
        <v>47</v>
      </c>
    </row>
    <row r="16" spans="1:24" x14ac:dyDescent="0.25">
      <c r="A16" s="185"/>
      <c r="B16" s="194"/>
      <c r="C16" s="130" t="s">
        <v>99</v>
      </c>
      <c r="D16" s="134">
        <v>17.3</v>
      </c>
      <c r="E16" s="92">
        <f t="shared" si="0"/>
        <v>18</v>
      </c>
      <c r="F16" s="93">
        <f t="shared" si="1"/>
        <v>15</v>
      </c>
      <c r="G16" s="184"/>
      <c r="H16" s="74"/>
      <c r="I16" s="191"/>
      <c r="J16" s="132" t="s">
        <v>76</v>
      </c>
      <c r="K16" s="117">
        <v>11.5</v>
      </c>
      <c r="L16" s="92">
        <f t="shared" si="2"/>
        <v>12</v>
      </c>
      <c r="M16" s="93">
        <f t="shared" si="3"/>
        <v>10</v>
      </c>
      <c r="N16" s="184"/>
      <c r="O16" s="55">
        <v>3</v>
      </c>
      <c r="P16" s="180" t="s">
        <v>4</v>
      </c>
      <c r="Q16" s="180"/>
      <c r="R16" s="180"/>
      <c r="S16" s="180"/>
      <c r="T16" s="180"/>
      <c r="U16" s="180"/>
      <c r="V16" s="180"/>
      <c r="W16" s="180"/>
      <c r="X16" s="180"/>
    </row>
    <row r="17" spans="1:25" x14ac:dyDescent="0.25">
      <c r="A17" s="185">
        <f t="shared" ref="A17" si="4">A15+TIME(0,$J$6,0)</f>
        <v>0.46180555555555552</v>
      </c>
      <c r="B17" s="194"/>
      <c r="C17" s="130" t="s">
        <v>100</v>
      </c>
      <c r="D17" s="134">
        <v>6.1</v>
      </c>
      <c r="E17" s="92">
        <f t="shared" si="0"/>
        <v>6</v>
      </c>
      <c r="F17" s="93">
        <f t="shared" si="1"/>
        <v>5</v>
      </c>
      <c r="G17" s="183">
        <v>35</v>
      </c>
      <c r="H17" s="74"/>
      <c r="I17" s="191"/>
      <c r="J17" s="132" t="s">
        <v>77</v>
      </c>
      <c r="K17" s="117">
        <v>5</v>
      </c>
      <c r="L17" s="92">
        <f t="shared" si="2"/>
        <v>5</v>
      </c>
      <c r="M17" s="93">
        <f t="shared" si="3"/>
        <v>4</v>
      </c>
      <c r="N17" s="183">
        <v>39</v>
      </c>
      <c r="O17" s="55">
        <v>4</v>
      </c>
      <c r="P17" s="55" t="s">
        <v>17</v>
      </c>
    </row>
    <row r="18" spans="1:25" ht="15" customHeight="1" x14ac:dyDescent="0.25">
      <c r="A18" s="185"/>
      <c r="B18" s="194"/>
      <c r="C18" s="130" t="s">
        <v>101</v>
      </c>
      <c r="D18" s="134">
        <v>11.5</v>
      </c>
      <c r="E18" s="92">
        <f t="shared" si="0"/>
        <v>12</v>
      </c>
      <c r="F18" s="93">
        <f t="shared" si="1"/>
        <v>10</v>
      </c>
      <c r="G18" s="184"/>
      <c r="H18" s="74"/>
      <c r="I18" s="191"/>
      <c r="J18" s="132" t="s">
        <v>78</v>
      </c>
      <c r="K18" s="117">
        <v>8.5</v>
      </c>
      <c r="L18" s="92">
        <f t="shared" si="2"/>
        <v>9</v>
      </c>
      <c r="M18" s="93">
        <f t="shared" si="3"/>
        <v>8</v>
      </c>
      <c r="N18" s="184"/>
      <c r="O18" s="55">
        <v>5</v>
      </c>
      <c r="P18" s="189" t="s">
        <v>0</v>
      </c>
      <c r="Q18" s="189"/>
      <c r="R18" s="189"/>
      <c r="S18" s="189"/>
      <c r="T18" s="189"/>
      <c r="U18" s="189"/>
      <c r="V18" s="189"/>
      <c r="W18" s="189"/>
      <c r="X18" s="189"/>
    </row>
    <row r="19" spans="1:25" x14ac:dyDescent="0.25">
      <c r="A19" s="185">
        <f t="shared" ref="A19" si="5">A17+TIME(0,$J$6,0)</f>
        <v>0.46874999999999994</v>
      </c>
      <c r="B19" s="194"/>
      <c r="C19" s="130" t="s">
        <v>102</v>
      </c>
      <c r="D19" s="134">
        <v>11.5</v>
      </c>
      <c r="E19" s="92">
        <f t="shared" si="0"/>
        <v>12</v>
      </c>
      <c r="F19" s="93">
        <f t="shared" si="1"/>
        <v>10</v>
      </c>
      <c r="G19" s="183">
        <v>36</v>
      </c>
      <c r="H19" s="74"/>
      <c r="I19" s="191"/>
      <c r="J19" s="132" t="s">
        <v>79</v>
      </c>
      <c r="K19" s="117">
        <v>6.6</v>
      </c>
      <c r="L19" s="92">
        <f t="shared" si="2"/>
        <v>7</v>
      </c>
      <c r="M19" s="93">
        <f t="shared" si="3"/>
        <v>6</v>
      </c>
      <c r="N19" s="183">
        <v>35</v>
      </c>
      <c r="P19" s="189"/>
      <c r="Q19" s="189"/>
      <c r="R19" s="189"/>
      <c r="S19" s="189"/>
      <c r="T19" s="189"/>
      <c r="U19" s="189"/>
      <c r="V19" s="189"/>
      <c r="W19" s="189"/>
      <c r="X19" s="189"/>
    </row>
    <row r="20" spans="1:25" x14ac:dyDescent="0.25">
      <c r="A20" s="185"/>
      <c r="B20" s="194"/>
      <c r="C20" s="130" t="s">
        <v>103</v>
      </c>
      <c r="D20" s="134">
        <v>9.4</v>
      </c>
      <c r="E20" s="92">
        <f t="shared" si="0"/>
        <v>10</v>
      </c>
      <c r="F20" s="93">
        <f t="shared" si="1"/>
        <v>9</v>
      </c>
      <c r="G20" s="184"/>
      <c r="H20" s="74"/>
      <c r="I20" s="191"/>
      <c r="J20" s="132" t="s">
        <v>80</v>
      </c>
      <c r="K20" s="117">
        <v>11.7</v>
      </c>
      <c r="L20" s="92">
        <f t="shared" si="2"/>
        <v>12</v>
      </c>
      <c r="M20" s="93">
        <f t="shared" si="3"/>
        <v>10</v>
      </c>
      <c r="N20" s="184"/>
      <c r="O20" s="55">
        <v>6</v>
      </c>
      <c r="P20" s="55" t="s">
        <v>1</v>
      </c>
    </row>
    <row r="21" spans="1:25" x14ac:dyDescent="0.25">
      <c r="A21" s="185">
        <f t="shared" ref="A21" si="6">A19+TIME(0,$J$6,0)</f>
        <v>0.47569444444444436</v>
      </c>
      <c r="B21" s="194"/>
      <c r="C21" s="130" t="s">
        <v>104</v>
      </c>
      <c r="D21" s="134">
        <v>16.5</v>
      </c>
      <c r="E21" s="92">
        <f t="shared" si="0"/>
        <v>18</v>
      </c>
      <c r="F21" s="93">
        <f t="shared" si="1"/>
        <v>15</v>
      </c>
      <c r="G21" s="183"/>
      <c r="H21" s="74"/>
      <c r="I21" s="191"/>
      <c r="J21" s="132" t="s">
        <v>81</v>
      </c>
      <c r="K21" s="117">
        <v>3.9</v>
      </c>
      <c r="L21" s="92">
        <f t="shared" si="2"/>
        <v>4</v>
      </c>
      <c r="M21" s="135">
        <f t="shared" si="3"/>
        <v>3</v>
      </c>
      <c r="N21" s="183">
        <v>42</v>
      </c>
      <c r="O21" s="55">
        <v>7</v>
      </c>
      <c r="P21" s="55" t="s">
        <v>46</v>
      </c>
    </row>
    <row r="22" spans="1:25" x14ac:dyDescent="0.25">
      <c r="A22" s="185"/>
      <c r="B22" s="194"/>
      <c r="C22" s="130" t="s">
        <v>105</v>
      </c>
      <c r="D22" s="134">
        <v>12</v>
      </c>
      <c r="E22" s="92">
        <f t="shared" si="0"/>
        <v>13</v>
      </c>
      <c r="F22" s="93">
        <f t="shared" si="1"/>
        <v>11</v>
      </c>
      <c r="G22" s="186"/>
      <c r="H22" s="74"/>
      <c r="I22" s="196"/>
      <c r="J22" s="132" t="s">
        <v>82</v>
      </c>
      <c r="K22" s="117">
        <v>9.3000000000000007</v>
      </c>
      <c r="L22" s="136">
        <f t="shared" si="2"/>
        <v>10</v>
      </c>
      <c r="M22" s="141">
        <f t="shared" si="3"/>
        <v>9</v>
      </c>
      <c r="N22" s="184"/>
      <c r="O22" s="55">
        <v>8</v>
      </c>
      <c r="P22" s="55" t="s">
        <v>48</v>
      </c>
    </row>
    <row r="23" spans="1:25" x14ac:dyDescent="0.25">
      <c r="A23" s="187" t="s">
        <v>58</v>
      </c>
      <c r="B23" s="194"/>
      <c r="C23" s="130" t="s">
        <v>106</v>
      </c>
      <c r="D23" s="134">
        <v>7.8</v>
      </c>
      <c r="E23" s="92">
        <f t="shared" si="0"/>
        <v>8</v>
      </c>
      <c r="F23" s="93">
        <f t="shared" si="1"/>
        <v>7</v>
      </c>
      <c r="G23" s="183">
        <v>38</v>
      </c>
      <c r="H23" s="74"/>
      <c r="I23" s="196"/>
      <c r="J23" s="138" t="s">
        <v>110</v>
      </c>
      <c r="K23" s="139">
        <v>12.9</v>
      </c>
      <c r="L23" s="140">
        <f t="shared" si="2"/>
        <v>14</v>
      </c>
      <c r="M23" s="142">
        <f t="shared" si="3"/>
        <v>12</v>
      </c>
      <c r="N23" s="186"/>
      <c r="O23" s="55">
        <v>9</v>
      </c>
      <c r="P23" s="55" t="s">
        <v>11</v>
      </c>
    </row>
    <row r="24" spans="1:25" x14ac:dyDescent="0.25">
      <c r="A24" s="188"/>
      <c r="B24" s="194"/>
      <c r="C24" s="130" t="s">
        <v>107</v>
      </c>
      <c r="D24" s="134">
        <v>10.6</v>
      </c>
      <c r="E24" s="92">
        <f t="shared" si="0"/>
        <v>11</v>
      </c>
      <c r="F24" s="93">
        <f t="shared" si="1"/>
        <v>9</v>
      </c>
      <c r="G24" s="184"/>
      <c r="H24" s="75"/>
      <c r="I24" s="197"/>
      <c r="J24" s="138" t="s">
        <v>83</v>
      </c>
      <c r="K24" s="137">
        <v>18.5</v>
      </c>
      <c r="L24" s="91">
        <f t="shared" si="2"/>
        <v>20</v>
      </c>
      <c r="M24" s="104">
        <f t="shared" si="3"/>
        <v>17</v>
      </c>
      <c r="N24" s="184"/>
      <c r="O24" s="55">
        <v>10</v>
      </c>
      <c r="P24" s="55" t="s">
        <v>12</v>
      </c>
    </row>
    <row r="25" spans="1:25" x14ac:dyDescent="0.25">
      <c r="A25" s="76"/>
      <c r="B25" s="71"/>
      <c r="C25" s="71"/>
      <c r="D25" s="113"/>
      <c r="E25" s="43"/>
      <c r="F25" s="72"/>
      <c r="G25" s="127">
        <f>SUM(G13:G23)</f>
        <v>181</v>
      </c>
      <c r="I25" s="103"/>
      <c r="J25" s="124"/>
      <c r="K25" s="125"/>
      <c r="L25" s="126"/>
      <c r="M25" s="127"/>
      <c r="N25" s="127">
        <f>SUM(N13:N23)</f>
        <v>196</v>
      </c>
      <c r="O25" s="55">
        <v>11</v>
      </c>
      <c r="P25" s="193" t="s">
        <v>18</v>
      </c>
      <c r="Q25" s="193"/>
      <c r="R25" s="193"/>
      <c r="S25" s="193"/>
      <c r="T25" s="193"/>
      <c r="U25" s="193"/>
      <c r="V25" s="193"/>
      <c r="W25" s="193"/>
      <c r="X25" s="193"/>
      <c r="Y25" s="193"/>
    </row>
    <row r="26" spans="1:25" x14ac:dyDescent="0.25">
      <c r="A26" s="185">
        <f>A21+TIME(0,$J$6,0)</f>
        <v>0.48263888888888878</v>
      </c>
      <c r="B26" s="194" t="str">
        <f>B7</f>
        <v>Bigbury G.C</v>
      </c>
      <c r="C26" s="130" t="s">
        <v>84</v>
      </c>
      <c r="D26" s="133">
        <v>7.1</v>
      </c>
      <c r="E26" s="92">
        <f t="shared" ref="E26:E37" si="7">ROUND(D26*$K$2/113,0)</f>
        <v>8</v>
      </c>
      <c r="F26" s="93">
        <f t="shared" ref="F26:F37" si="8">IF((ROUND(ROUND(D26*$K$2/113,0)*0.85,0))&gt;=24,24,(ROUND(ROUND(D26*$K$2/113,0)*0.85,0)))</f>
        <v>7</v>
      </c>
      <c r="G26" s="183">
        <v>35</v>
      </c>
      <c r="H26" s="73"/>
      <c r="I26" s="190" t="str">
        <f>B8</f>
        <v>Thurlestone G.C</v>
      </c>
      <c r="J26" s="130" t="s">
        <v>108</v>
      </c>
      <c r="K26" s="131">
        <v>23.1</v>
      </c>
      <c r="L26" s="92">
        <f t="shared" ref="L26:L37" si="9">ROUND(K26*$K$2/113,0)</f>
        <v>25</v>
      </c>
      <c r="M26" s="93">
        <f t="shared" ref="M26:M37" si="10">IF((ROUND(ROUND(K26*$K$2/113,0)*0.85,0))&gt;=24,24,(ROUND(ROUND(K26*$K$2/113,0)*0.85,0)))</f>
        <v>21</v>
      </c>
      <c r="N26" s="183"/>
      <c r="P26" s="193"/>
      <c r="Q26" s="193"/>
      <c r="R26" s="193"/>
      <c r="S26" s="193"/>
      <c r="T26" s="193"/>
      <c r="U26" s="193"/>
      <c r="V26" s="193"/>
      <c r="W26" s="193"/>
      <c r="X26" s="193"/>
      <c r="Y26" s="193"/>
    </row>
    <row r="27" spans="1:25" x14ac:dyDescent="0.25">
      <c r="A27" s="185"/>
      <c r="B27" s="194"/>
      <c r="C27" s="130" t="s">
        <v>85</v>
      </c>
      <c r="D27" s="133">
        <v>18.399999999999999</v>
      </c>
      <c r="E27" s="92">
        <f t="shared" si="7"/>
        <v>20</v>
      </c>
      <c r="F27" s="93">
        <f t="shared" si="8"/>
        <v>17</v>
      </c>
      <c r="G27" s="184"/>
      <c r="H27" s="74"/>
      <c r="I27" s="191"/>
      <c r="J27" s="130" t="s">
        <v>63</v>
      </c>
      <c r="K27" s="131">
        <v>22.4</v>
      </c>
      <c r="L27" s="92">
        <f t="shared" si="9"/>
        <v>24</v>
      </c>
      <c r="M27" s="93">
        <f t="shared" si="10"/>
        <v>20</v>
      </c>
      <c r="N27" s="184"/>
    </row>
    <row r="28" spans="1:25" ht="15.75" thickBot="1" x14ac:dyDescent="0.3">
      <c r="A28" s="185">
        <f>A26+TIME(0,$J$6,0)</f>
        <v>0.4895833333333332</v>
      </c>
      <c r="B28" s="194"/>
      <c r="C28" s="130" t="s">
        <v>86</v>
      </c>
      <c r="D28" s="133">
        <v>9.4</v>
      </c>
      <c r="E28" s="92">
        <f t="shared" si="7"/>
        <v>10</v>
      </c>
      <c r="F28" s="93">
        <f t="shared" si="8"/>
        <v>9</v>
      </c>
      <c r="G28" s="183">
        <v>34</v>
      </c>
      <c r="H28" s="74"/>
      <c r="I28" s="191"/>
      <c r="J28" s="130" t="s">
        <v>64</v>
      </c>
      <c r="K28" s="131">
        <v>7.5</v>
      </c>
      <c r="L28" s="92">
        <f t="shared" si="9"/>
        <v>8</v>
      </c>
      <c r="M28" s="93">
        <f t="shared" si="10"/>
        <v>7</v>
      </c>
      <c r="N28" s="183">
        <v>38</v>
      </c>
    </row>
    <row r="29" spans="1:25" ht="15.75" thickBot="1" x14ac:dyDescent="0.3">
      <c r="A29" s="185"/>
      <c r="B29" s="194"/>
      <c r="C29" s="130" t="s">
        <v>87</v>
      </c>
      <c r="D29" s="133">
        <v>12.1</v>
      </c>
      <c r="E29" s="92">
        <f t="shared" si="7"/>
        <v>13</v>
      </c>
      <c r="F29" s="93">
        <f t="shared" si="8"/>
        <v>11</v>
      </c>
      <c r="G29" s="184"/>
      <c r="H29" s="74"/>
      <c r="I29" s="191"/>
      <c r="J29" s="130" t="s">
        <v>65</v>
      </c>
      <c r="K29" s="131">
        <v>15</v>
      </c>
      <c r="L29" s="92">
        <f t="shared" si="9"/>
        <v>16</v>
      </c>
      <c r="M29" s="93">
        <f t="shared" si="10"/>
        <v>14</v>
      </c>
      <c r="N29" s="184"/>
      <c r="O29" s="120" t="s">
        <v>56</v>
      </c>
      <c r="P29" s="129" t="s">
        <v>57</v>
      </c>
      <c r="Q29" s="121"/>
      <c r="R29" s="121"/>
      <c r="S29" s="121"/>
      <c r="T29" s="121"/>
      <c r="U29" s="122"/>
      <c r="V29" s="123" t="s">
        <v>56</v>
      </c>
    </row>
    <row r="30" spans="1:25" x14ac:dyDescent="0.25">
      <c r="A30" s="185">
        <f t="shared" ref="A30" si="11">A28+TIME(0,$J$6,0)</f>
        <v>0.49652777777777762</v>
      </c>
      <c r="B30" s="194"/>
      <c r="C30" s="130" t="s">
        <v>88</v>
      </c>
      <c r="D30" s="133">
        <v>15.4</v>
      </c>
      <c r="E30" s="92">
        <f t="shared" si="7"/>
        <v>16</v>
      </c>
      <c r="F30" s="93">
        <f t="shared" si="8"/>
        <v>14</v>
      </c>
      <c r="G30" s="183">
        <v>33</v>
      </c>
      <c r="H30" s="74"/>
      <c r="I30" s="191"/>
      <c r="J30" s="130" t="s">
        <v>66</v>
      </c>
      <c r="K30" s="131">
        <v>5.0999999999999996</v>
      </c>
      <c r="L30" s="92">
        <f t="shared" si="9"/>
        <v>5</v>
      </c>
      <c r="M30" s="93">
        <f t="shared" si="10"/>
        <v>4</v>
      </c>
      <c r="N30" s="183">
        <v>37</v>
      </c>
    </row>
    <row r="31" spans="1:25" x14ac:dyDescent="0.25">
      <c r="A31" s="185"/>
      <c r="B31" s="194"/>
      <c r="C31" s="130" t="s">
        <v>89</v>
      </c>
      <c r="D31" s="133">
        <v>16</v>
      </c>
      <c r="E31" s="92">
        <f t="shared" si="7"/>
        <v>17</v>
      </c>
      <c r="F31" s="93">
        <f t="shared" si="8"/>
        <v>14</v>
      </c>
      <c r="G31" s="184"/>
      <c r="H31" s="74"/>
      <c r="I31" s="192"/>
      <c r="J31" s="130" t="s">
        <v>109</v>
      </c>
      <c r="K31" s="131">
        <v>16.600000000000001</v>
      </c>
      <c r="L31" s="92">
        <f t="shared" si="9"/>
        <v>18</v>
      </c>
      <c r="M31" s="93">
        <f t="shared" si="10"/>
        <v>15</v>
      </c>
      <c r="N31" s="184"/>
      <c r="P31" s="128" t="s">
        <v>62</v>
      </c>
      <c r="Q31" s="128" t="s">
        <v>60</v>
      </c>
      <c r="R31" s="128"/>
      <c r="S31" s="128"/>
    </row>
    <row r="32" spans="1:25" x14ac:dyDescent="0.25">
      <c r="A32" s="185">
        <f t="shared" ref="A32" si="12">A30+TIME(0,$J$6,0)</f>
        <v>0.5034722222222221</v>
      </c>
      <c r="B32" s="194"/>
      <c r="C32" s="130" t="s">
        <v>90</v>
      </c>
      <c r="D32" s="133">
        <v>10.5</v>
      </c>
      <c r="E32" s="92">
        <f t="shared" si="7"/>
        <v>11</v>
      </c>
      <c r="F32" s="93">
        <f t="shared" si="8"/>
        <v>9</v>
      </c>
      <c r="G32" s="183">
        <v>32</v>
      </c>
      <c r="H32" s="74"/>
      <c r="I32" s="190" t="s">
        <v>53</v>
      </c>
      <c r="J32" s="130" t="s">
        <v>67</v>
      </c>
      <c r="K32" s="131">
        <v>14.4</v>
      </c>
      <c r="L32" s="92">
        <f t="shared" si="9"/>
        <v>15</v>
      </c>
      <c r="M32" s="93">
        <f t="shared" si="10"/>
        <v>13</v>
      </c>
      <c r="N32" s="183">
        <v>34</v>
      </c>
      <c r="P32" s="128"/>
      <c r="Q32" s="128" t="s">
        <v>61</v>
      </c>
      <c r="R32" s="128"/>
      <c r="S32" s="128"/>
    </row>
    <row r="33" spans="1:15" x14ac:dyDescent="0.25">
      <c r="A33" s="185"/>
      <c r="B33" s="194"/>
      <c r="C33" s="130" t="s">
        <v>91</v>
      </c>
      <c r="D33" s="133">
        <v>16.3</v>
      </c>
      <c r="E33" s="92">
        <f t="shared" si="7"/>
        <v>17</v>
      </c>
      <c r="F33" s="93">
        <f t="shared" si="8"/>
        <v>14</v>
      </c>
      <c r="G33" s="184"/>
      <c r="H33" s="74"/>
      <c r="I33" s="191"/>
      <c r="J33" s="130" t="s">
        <v>68</v>
      </c>
      <c r="K33" s="131">
        <v>18.399999999999999</v>
      </c>
      <c r="L33" s="92">
        <f t="shared" si="9"/>
        <v>20</v>
      </c>
      <c r="M33" s="93">
        <f t="shared" si="10"/>
        <v>17</v>
      </c>
      <c r="N33" s="184"/>
    </row>
    <row r="34" spans="1:15" x14ac:dyDescent="0.25">
      <c r="A34" s="185">
        <f t="shared" ref="A34" si="13">A32+TIME(0,$J$6,0)</f>
        <v>0.51041666666666652</v>
      </c>
      <c r="B34" s="194"/>
      <c r="C34" s="130" t="s">
        <v>92</v>
      </c>
      <c r="D34" s="133">
        <v>10</v>
      </c>
      <c r="E34" s="92">
        <f t="shared" si="7"/>
        <v>11</v>
      </c>
      <c r="F34" s="93">
        <f t="shared" si="8"/>
        <v>9</v>
      </c>
      <c r="G34" s="183">
        <v>34</v>
      </c>
      <c r="H34" s="74"/>
      <c r="I34" s="191"/>
      <c r="J34" s="130" t="s">
        <v>69</v>
      </c>
      <c r="K34" s="131">
        <v>11.5</v>
      </c>
      <c r="L34" s="92">
        <f t="shared" si="9"/>
        <v>12</v>
      </c>
      <c r="M34" s="93">
        <f t="shared" si="10"/>
        <v>10</v>
      </c>
      <c r="N34" s="183">
        <v>36</v>
      </c>
    </row>
    <row r="35" spans="1:15" x14ac:dyDescent="0.25">
      <c r="A35" s="185"/>
      <c r="B35" s="194"/>
      <c r="C35" s="130" t="s">
        <v>93</v>
      </c>
      <c r="D35" s="133">
        <v>17.399999999999999</v>
      </c>
      <c r="E35" s="92">
        <f t="shared" si="7"/>
        <v>18</v>
      </c>
      <c r="F35" s="93">
        <f t="shared" si="8"/>
        <v>15</v>
      </c>
      <c r="G35" s="186"/>
      <c r="H35" s="74"/>
      <c r="I35" s="191"/>
      <c r="J35" s="130" t="s">
        <v>70</v>
      </c>
      <c r="K35" s="131">
        <v>15.3</v>
      </c>
      <c r="L35" s="92">
        <f t="shared" si="9"/>
        <v>16</v>
      </c>
      <c r="M35" s="93">
        <f t="shared" si="10"/>
        <v>14</v>
      </c>
      <c r="N35" s="186"/>
    </row>
    <row r="36" spans="1:15" x14ac:dyDescent="0.25">
      <c r="A36" s="187" t="s">
        <v>59</v>
      </c>
      <c r="B36" s="195"/>
      <c r="C36" s="130" t="s">
        <v>94</v>
      </c>
      <c r="D36" s="133">
        <v>7.1</v>
      </c>
      <c r="E36" s="92">
        <f t="shared" si="7"/>
        <v>8</v>
      </c>
      <c r="F36" s="93">
        <f t="shared" si="8"/>
        <v>7</v>
      </c>
      <c r="G36" s="183"/>
      <c r="H36" s="74"/>
      <c r="I36" s="191"/>
      <c r="J36" s="130" t="s">
        <v>71</v>
      </c>
      <c r="K36" s="131">
        <v>20.399999999999999</v>
      </c>
      <c r="L36" s="92">
        <f t="shared" si="9"/>
        <v>22</v>
      </c>
      <c r="M36" s="135">
        <f t="shared" si="10"/>
        <v>19</v>
      </c>
      <c r="N36" s="183">
        <v>37</v>
      </c>
    </row>
    <row r="37" spans="1:15" x14ac:dyDescent="0.25">
      <c r="A37" s="188"/>
      <c r="B37" s="195"/>
      <c r="C37" s="130" t="s">
        <v>95</v>
      </c>
      <c r="D37" s="133">
        <v>13.6</v>
      </c>
      <c r="E37" s="92">
        <f t="shared" si="7"/>
        <v>14</v>
      </c>
      <c r="F37" s="93">
        <f t="shared" si="8"/>
        <v>12</v>
      </c>
      <c r="G37" s="184"/>
      <c r="H37" s="75"/>
      <c r="I37" s="192"/>
      <c r="J37" s="130" t="s">
        <v>72</v>
      </c>
      <c r="K37" s="131">
        <v>11.2</v>
      </c>
      <c r="L37" s="92">
        <f t="shared" si="9"/>
        <v>12</v>
      </c>
      <c r="M37" s="135">
        <f t="shared" si="10"/>
        <v>10</v>
      </c>
      <c r="N37" s="184"/>
    </row>
    <row r="38" spans="1:15" x14ac:dyDescent="0.25">
      <c r="A38" s="76"/>
      <c r="B38" s="71"/>
      <c r="C38" s="124"/>
      <c r="D38" s="125"/>
      <c r="E38" s="126"/>
      <c r="F38" s="127"/>
      <c r="G38" s="127">
        <f>SUM(G26:G36)</f>
        <v>168</v>
      </c>
      <c r="I38" s="103"/>
      <c r="J38" s="71"/>
      <c r="K38" s="113"/>
      <c r="L38" s="43"/>
      <c r="M38" s="72"/>
      <c r="N38" s="127">
        <f>SUM(N26:N36)</f>
        <v>182</v>
      </c>
    </row>
    <row r="39" spans="1:15" x14ac:dyDescent="0.25">
      <c r="A39" s="185"/>
      <c r="B39" s="194"/>
      <c r="C39" s="116"/>
      <c r="D39" s="117"/>
      <c r="E39" s="92"/>
      <c r="F39" s="93"/>
      <c r="G39" s="183"/>
      <c r="H39" s="73"/>
      <c r="I39" s="190"/>
      <c r="J39" s="116"/>
      <c r="K39" s="117"/>
      <c r="L39" s="92"/>
      <c r="M39" s="93"/>
      <c r="N39" s="183"/>
    </row>
    <row r="40" spans="1:15" x14ac:dyDescent="0.25">
      <c r="A40" s="185"/>
      <c r="B40" s="194"/>
      <c r="C40" s="116"/>
      <c r="D40" s="117"/>
      <c r="E40" s="92"/>
      <c r="F40" s="93"/>
      <c r="G40" s="184"/>
      <c r="H40" s="74"/>
      <c r="I40" s="191"/>
      <c r="J40" s="116"/>
      <c r="K40" s="117"/>
      <c r="L40" s="92"/>
      <c r="M40" s="93"/>
      <c r="N40" s="184"/>
    </row>
    <row r="41" spans="1:15" x14ac:dyDescent="0.25">
      <c r="A41" s="185"/>
      <c r="B41" s="194"/>
      <c r="C41" s="116"/>
      <c r="D41" s="117"/>
      <c r="E41" s="92"/>
      <c r="F41" s="93"/>
      <c r="G41" s="183"/>
      <c r="H41" s="74"/>
      <c r="I41" s="191"/>
      <c r="J41" s="116"/>
      <c r="K41" s="117"/>
      <c r="L41" s="92"/>
      <c r="M41" s="93"/>
      <c r="N41" s="183"/>
    </row>
    <row r="42" spans="1:15" x14ac:dyDescent="0.25">
      <c r="A42" s="185"/>
      <c r="B42" s="194"/>
      <c r="C42" s="116"/>
      <c r="D42" s="117"/>
      <c r="E42" s="92"/>
      <c r="F42" s="93"/>
      <c r="G42" s="184"/>
      <c r="H42" s="74"/>
      <c r="I42" s="191"/>
      <c r="J42" s="116"/>
      <c r="K42" s="117"/>
      <c r="L42" s="92"/>
      <c r="M42" s="93"/>
      <c r="N42" s="184"/>
    </row>
    <row r="43" spans="1:15" x14ac:dyDescent="0.25">
      <c r="A43" s="185"/>
      <c r="B43" s="194"/>
      <c r="C43" s="116"/>
      <c r="D43" s="117"/>
      <c r="E43" s="92"/>
      <c r="F43" s="93"/>
      <c r="G43" s="183"/>
      <c r="H43" s="74"/>
      <c r="I43" s="191"/>
      <c r="J43" s="116"/>
      <c r="K43" s="117"/>
      <c r="L43" s="92"/>
      <c r="M43" s="93"/>
      <c r="N43" s="183"/>
    </row>
    <row r="44" spans="1:15" x14ac:dyDescent="0.25">
      <c r="A44" s="185"/>
      <c r="B44" s="194"/>
      <c r="C44" s="116"/>
      <c r="D44" s="117"/>
      <c r="E44" s="92"/>
      <c r="F44" s="93"/>
      <c r="G44" s="184"/>
      <c r="H44" s="75"/>
      <c r="I44" s="192"/>
      <c r="J44" s="116"/>
      <c r="K44" s="117"/>
      <c r="L44" s="92"/>
      <c r="M44" s="93"/>
      <c r="N44" s="184"/>
    </row>
    <row r="45" spans="1:15" x14ac:dyDescent="0.25">
      <c r="A45" s="77"/>
    </row>
    <row r="46" spans="1:15" x14ac:dyDescent="0.25">
      <c r="A46" s="77"/>
    </row>
    <row r="47" spans="1:15" x14ac:dyDescent="0.25">
      <c r="A47" s="78" t="s">
        <v>41</v>
      </c>
      <c r="B47" s="79"/>
      <c r="C47" s="79"/>
      <c r="D47" s="80"/>
      <c r="E47" s="80"/>
      <c r="F47" s="81"/>
      <c r="G47" s="79"/>
      <c r="H47" s="79"/>
      <c r="I47" s="79"/>
      <c r="J47" s="79"/>
      <c r="K47" s="80"/>
      <c r="L47" s="80"/>
      <c r="M47" s="80"/>
      <c r="N47" s="79"/>
      <c r="O47" s="82"/>
    </row>
    <row r="48" spans="1:15" x14ac:dyDescent="0.25">
      <c r="A48" s="83"/>
      <c r="B48" s="84"/>
      <c r="C48" s="84"/>
      <c r="D48" s="85"/>
      <c r="E48" s="85"/>
      <c r="F48" s="86"/>
      <c r="G48" s="84"/>
      <c r="H48" s="84"/>
      <c r="I48" s="84"/>
      <c r="J48" s="84"/>
      <c r="K48" s="85"/>
      <c r="L48" s="85"/>
      <c r="M48" s="85"/>
      <c r="N48" s="84"/>
      <c r="O48" s="87"/>
    </row>
    <row r="49" spans="1:15" x14ac:dyDescent="0.25">
      <c r="A49" s="201">
        <f>A26</f>
        <v>0.48263888888888878</v>
      </c>
      <c r="B49" s="200" t="str">
        <f>B8</f>
        <v>Thurlestone G.C</v>
      </c>
      <c r="C49" s="94" t="str">
        <f>J26</f>
        <v>Garth Gregory</v>
      </c>
      <c r="D49" s="95">
        <f>K26</f>
        <v>23.1</v>
      </c>
      <c r="E49" s="85"/>
      <c r="F49" s="98">
        <f>M26</f>
        <v>21</v>
      </c>
      <c r="G49" s="200">
        <f>N26</f>
        <v>0</v>
      </c>
      <c r="H49" s="84"/>
      <c r="I49" s="198">
        <f>A32</f>
        <v>0.5034722222222221</v>
      </c>
      <c r="J49" s="198">
        <f>B9</f>
        <v>0</v>
      </c>
      <c r="K49" s="94" t="str">
        <f>J32</f>
        <v xml:space="preserve">Philip Laud </v>
      </c>
      <c r="L49" s="84"/>
      <c r="M49" s="95">
        <f t="shared" ref="M49:M54" si="14">K32</f>
        <v>14.4</v>
      </c>
      <c r="N49" s="98">
        <f>M32</f>
        <v>13</v>
      </c>
      <c r="O49" s="206">
        <f>N32</f>
        <v>34</v>
      </c>
    </row>
    <row r="50" spans="1:15" x14ac:dyDescent="0.25">
      <c r="A50" s="201"/>
      <c r="B50" s="200"/>
      <c r="C50" s="94" t="str">
        <f t="shared" ref="C50:C54" si="15">J27</f>
        <v xml:space="preserve">Owen Rees </v>
      </c>
      <c r="D50" s="95">
        <f>K27</f>
        <v>22.4</v>
      </c>
      <c r="E50" s="85"/>
      <c r="F50" s="98">
        <f t="shared" ref="F50:F54" si="16">M27</f>
        <v>20</v>
      </c>
      <c r="G50" s="200"/>
      <c r="H50" s="84"/>
      <c r="I50" s="198"/>
      <c r="J50" s="198"/>
      <c r="K50" s="94" t="str">
        <f t="shared" ref="K50:K54" si="17">J33</f>
        <v>Jeremy Poyntz</v>
      </c>
      <c r="L50" s="84"/>
      <c r="M50" s="95">
        <f t="shared" si="14"/>
        <v>18.399999999999999</v>
      </c>
      <c r="N50" s="98">
        <f t="shared" ref="N50" si="18">M33</f>
        <v>17</v>
      </c>
      <c r="O50" s="206"/>
    </row>
    <row r="51" spans="1:15" x14ac:dyDescent="0.25">
      <c r="A51" s="201">
        <f>A28</f>
        <v>0.4895833333333332</v>
      </c>
      <c r="B51" s="200"/>
      <c r="C51" s="94" t="str">
        <f t="shared" si="15"/>
        <v xml:space="preserve">Jim Stewart </v>
      </c>
      <c r="D51" s="95">
        <f>K28</f>
        <v>7.5</v>
      </c>
      <c r="E51" s="85"/>
      <c r="F51" s="98">
        <f t="shared" si="16"/>
        <v>7</v>
      </c>
      <c r="G51" s="200">
        <f>N28</f>
        <v>38</v>
      </c>
      <c r="H51" s="84"/>
      <c r="I51" s="198">
        <f>A34</f>
        <v>0.51041666666666652</v>
      </c>
      <c r="J51" s="198"/>
      <c r="K51" s="94" t="str">
        <f t="shared" si="17"/>
        <v xml:space="preserve">Malcolm Toone </v>
      </c>
      <c r="L51" s="84"/>
      <c r="M51" s="95">
        <f t="shared" si="14"/>
        <v>11.5</v>
      </c>
      <c r="N51" s="98">
        <f t="shared" ref="N51" si="19">M34</f>
        <v>10</v>
      </c>
      <c r="O51" s="206">
        <f>N34</f>
        <v>36</v>
      </c>
    </row>
    <row r="52" spans="1:15" x14ac:dyDescent="0.25">
      <c r="A52" s="201"/>
      <c r="B52" s="200"/>
      <c r="C52" s="94" t="str">
        <f t="shared" si="15"/>
        <v xml:space="preserve">Peter Coates </v>
      </c>
      <c r="D52" s="95">
        <f>K29</f>
        <v>15</v>
      </c>
      <c r="E52" s="85"/>
      <c r="F52" s="98">
        <f t="shared" si="16"/>
        <v>14</v>
      </c>
      <c r="G52" s="200"/>
      <c r="H52" s="84"/>
      <c r="I52" s="198"/>
      <c r="J52" s="198"/>
      <c r="K52" s="94" t="str">
        <f t="shared" si="17"/>
        <v>Bill Campbell</v>
      </c>
      <c r="L52" s="84"/>
      <c r="M52" s="95">
        <f t="shared" si="14"/>
        <v>15.3</v>
      </c>
      <c r="N52" s="98">
        <f t="shared" ref="N52" si="20">M35</f>
        <v>14</v>
      </c>
      <c r="O52" s="206"/>
    </row>
    <row r="53" spans="1:15" x14ac:dyDescent="0.25">
      <c r="A53" s="201">
        <f>A30</f>
        <v>0.49652777777777762</v>
      </c>
      <c r="B53" s="200"/>
      <c r="C53" s="94" t="str">
        <f t="shared" si="15"/>
        <v xml:space="preserve">Stewart Barnes </v>
      </c>
      <c r="D53" s="95">
        <f>K30</f>
        <v>5.0999999999999996</v>
      </c>
      <c r="E53" s="85"/>
      <c r="F53" s="98">
        <f t="shared" si="16"/>
        <v>4</v>
      </c>
      <c r="G53" s="200">
        <f>N30</f>
        <v>37</v>
      </c>
      <c r="H53" s="84"/>
      <c r="I53" s="198" t="str">
        <f>A36</f>
        <v>12.55</v>
      </c>
      <c r="J53" s="198"/>
      <c r="K53" s="94" t="str">
        <f t="shared" si="17"/>
        <v xml:space="preserve">Mike Allen </v>
      </c>
      <c r="L53" s="84"/>
      <c r="M53" s="95">
        <f t="shared" si="14"/>
        <v>20.399999999999999</v>
      </c>
      <c r="N53" s="98">
        <f t="shared" ref="N53" si="21">M36</f>
        <v>19</v>
      </c>
      <c r="O53" s="206">
        <f>N36</f>
        <v>37</v>
      </c>
    </row>
    <row r="54" spans="1:15" x14ac:dyDescent="0.25">
      <c r="A54" s="201"/>
      <c r="B54" s="200"/>
      <c r="C54" s="94" t="str">
        <f t="shared" si="15"/>
        <v>David Doyle</v>
      </c>
      <c r="D54" s="95">
        <f>K31</f>
        <v>16.600000000000001</v>
      </c>
      <c r="E54" s="85"/>
      <c r="F54" s="98">
        <f t="shared" si="16"/>
        <v>15</v>
      </c>
      <c r="G54" s="200"/>
      <c r="H54" s="84"/>
      <c r="I54" s="198"/>
      <c r="J54" s="198"/>
      <c r="K54" s="94" t="str">
        <f t="shared" si="17"/>
        <v>Mark Beale</v>
      </c>
      <c r="L54" s="84"/>
      <c r="M54" s="95">
        <f t="shared" si="14"/>
        <v>11.2</v>
      </c>
      <c r="N54" s="98">
        <f t="shared" ref="N54" si="22">M37</f>
        <v>10</v>
      </c>
      <c r="O54" s="206"/>
    </row>
    <row r="55" spans="1:15" x14ac:dyDescent="0.25">
      <c r="A55" s="201">
        <f>A39</f>
        <v>0</v>
      </c>
      <c r="B55" s="200"/>
      <c r="C55" s="94">
        <f>C39</f>
        <v>0</v>
      </c>
      <c r="D55" s="95">
        <f>D39</f>
        <v>0</v>
      </c>
      <c r="E55" s="85"/>
      <c r="F55" s="98">
        <f>F39</f>
        <v>0</v>
      </c>
      <c r="G55" s="200">
        <f>G39</f>
        <v>0</v>
      </c>
      <c r="H55" s="84"/>
      <c r="I55" s="198">
        <f>A39</f>
        <v>0</v>
      </c>
      <c r="J55" s="198"/>
      <c r="K55" s="94">
        <f>J39</f>
        <v>0</v>
      </c>
      <c r="L55" s="84"/>
      <c r="M55" s="95">
        <f t="shared" ref="M55:M60" si="23">K39</f>
        <v>0</v>
      </c>
      <c r="N55" s="98">
        <f>M39</f>
        <v>0</v>
      </c>
      <c r="O55" s="206">
        <f>N39</f>
        <v>0</v>
      </c>
    </row>
    <row r="56" spans="1:15" x14ac:dyDescent="0.25">
      <c r="A56" s="201"/>
      <c r="B56" s="200"/>
      <c r="C56" s="94">
        <f t="shared" ref="C56:D60" si="24">C40</f>
        <v>0</v>
      </c>
      <c r="D56" s="95">
        <f t="shared" si="24"/>
        <v>0</v>
      </c>
      <c r="E56" s="85"/>
      <c r="F56" s="98">
        <f t="shared" ref="F56" si="25">F40</f>
        <v>0</v>
      </c>
      <c r="G56" s="200"/>
      <c r="H56" s="84"/>
      <c r="I56" s="198"/>
      <c r="J56" s="198"/>
      <c r="K56" s="94">
        <f t="shared" ref="K56:K60" si="26">J40</f>
        <v>0</v>
      </c>
      <c r="L56" s="84"/>
      <c r="M56" s="95">
        <f t="shared" si="23"/>
        <v>0</v>
      </c>
      <c r="N56" s="98">
        <f t="shared" ref="N56" si="27">M40</f>
        <v>0</v>
      </c>
      <c r="O56" s="206"/>
    </row>
    <row r="57" spans="1:15" x14ac:dyDescent="0.25">
      <c r="A57" s="201">
        <f>A41</f>
        <v>0</v>
      </c>
      <c r="B57" s="200"/>
      <c r="C57" s="94">
        <f t="shared" si="24"/>
        <v>0</v>
      </c>
      <c r="D57" s="95">
        <f t="shared" si="24"/>
        <v>0</v>
      </c>
      <c r="E57" s="85"/>
      <c r="F57" s="98">
        <f t="shared" ref="F57" si="28">F41</f>
        <v>0</v>
      </c>
      <c r="G57" s="200">
        <f>G41</f>
        <v>0</v>
      </c>
      <c r="H57" s="84"/>
      <c r="I57" s="198">
        <f>A41</f>
        <v>0</v>
      </c>
      <c r="J57" s="198"/>
      <c r="K57" s="94">
        <f t="shared" si="26"/>
        <v>0</v>
      </c>
      <c r="L57" s="84"/>
      <c r="M57" s="95">
        <f t="shared" si="23"/>
        <v>0</v>
      </c>
      <c r="N57" s="98">
        <f t="shared" ref="N57" si="29">M41</f>
        <v>0</v>
      </c>
      <c r="O57" s="206">
        <f>N41</f>
        <v>0</v>
      </c>
    </row>
    <row r="58" spans="1:15" x14ac:dyDescent="0.25">
      <c r="A58" s="201"/>
      <c r="B58" s="200"/>
      <c r="C58" s="94">
        <f t="shared" si="24"/>
        <v>0</v>
      </c>
      <c r="D58" s="95">
        <f t="shared" si="24"/>
        <v>0</v>
      </c>
      <c r="E58" s="85"/>
      <c r="F58" s="98">
        <f t="shared" ref="F58" si="30">F42</f>
        <v>0</v>
      </c>
      <c r="G58" s="200"/>
      <c r="H58" s="84"/>
      <c r="I58" s="198"/>
      <c r="J58" s="198"/>
      <c r="K58" s="94">
        <f t="shared" si="26"/>
        <v>0</v>
      </c>
      <c r="L58" s="84"/>
      <c r="M58" s="95">
        <f t="shared" si="23"/>
        <v>0</v>
      </c>
      <c r="N58" s="98">
        <f t="shared" ref="N58" si="31">M42</f>
        <v>0</v>
      </c>
      <c r="O58" s="206"/>
    </row>
    <row r="59" spans="1:15" x14ac:dyDescent="0.25">
      <c r="A59" s="201">
        <f>A43</f>
        <v>0</v>
      </c>
      <c r="B59" s="200"/>
      <c r="C59" s="94">
        <f t="shared" si="24"/>
        <v>0</v>
      </c>
      <c r="D59" s="95">
        <f t="shared" si="24"/>
        <v>0</v>
      </c>
      <c r="E59" s="85"/>
      <c r="F59" s="98">
        <f t="shared" ref="F59" si="32">F43</f>
        <v>0</v>
      </c>
      <c r="G59" s="200">
        <f>G43</f>
        <v>0</v>
      </c>
      <c r="H59" s="84"/>
      <c r="I59" s="198">
        <f>A43</f>
        <v>0</v>
      </c>
      <c r="J59" s="198"/>
      <c r="K59" s="94">
        <f t="shared" si="26"/>
        <v>0</v>
      </c>
      <c r="L59" s="84"/>
      <c r="M59" s="95">
        <f t="shared" si="23"/>
        <v>0</v>
      </c>
      <c r="N59" s="98">
        <f t="shared" ref="N59" si="33">M43</f>
        <v>0</v>
      </c>
      <c r="O59" s="206">
        <f>N43</f>
        <v>0</v>
      </c>
    </row>
    <row r="60" spans="1:15" x14ac:dyDescent="0.25">
      <c r="A60" s="202"/>
      <c r="B60" s="203"/>
      <c r="C60" s="96">
        <f t="shared" si="24"/>
        <v>0</v>
      </c>
      <c r="D60" s="97">
        <f t="shared" si="24"/>
        <v>0</v>
      </c>
      <c r="E60" s="89"/>
      <c r="F60" s="99">
        <f t="shared" ref="F60" si="34">F44</f>
        <v>0</v>
      </c>
      <c r="G60" s="203"/>
      <c r="H60" s="88"/>
      <c r="I60" s="199"/>
      <c r="J60" s="199"/>
      <c r="K60" s="96">
        <f t="shared" si="26"/>
        <v>0</v>
      </c>
      <c r="L60" s="88"/>
      <c r="M60" s="97">
        <f t="shared" si="23"/>
        <v>0</v>
      </c>
      <c r="N60" s="99">
        <f t="shared" ref="N60" si="35">M44</f>
        <v>0</v>
      </c>
      <c r="O60" s="207"/>
    </row>
  </sheetData>
  <sortState xmlns:xlrd2="http://schemas.microsoft.com/office/spreadsheetml/2017/richdata2" ref="O14:P22">
    <sortCondition ref="O14:O22"/>
  </sortState>
  <mergeCells count="84">
    <mergeCell ref="K7:N9"/>
    <mergeCell ref="O49:O50"/>
    <mergeCell ref="I51:I52"/>
    <mergeCell ref="O51:O52"/>
    <mergeCell ref="O59:O60"/>
    <mergeCell ref="I53:I54"/>
    <mergeCell ref="O53:O54"/>
    <mergeCell ref="I55:I56"/>
    <mergeCell ref="O55:O56"/>
    <mergeCell ref="O57:O58"/>
    <mergeCell ref="N13:N14"/>
    <mergeCell ref="N17:N18"/>
    <mergeCell ref="N19:N20"/>
    <mergeCell ref="N21:N22"/>
    <mergeCell ref="N23:N24"/>
    <mergeCell ref="N34:N35"/>
    <mergeCell ref="A59:A60"/>
    <mergeCell ref="G59:G60"/>
    <mergeCell ref="A49:A50"/>
    <mergeCell ref="G49:G50"/>
    <mergeCell ref="A51:A52"/>
    <mergeCell ref="G51:G52"/>
    <mergeCell ref="A53:A54"/>
    <mergeCell ref="G53:G54"/>
    <mergeCell ref="B49:B60"/>
    <mergeCell ref="A55:A56"/>
    <mergeCell ref="A57:A58"/>
    <mergeCell ref="J49:J60"/>
    <mergeCell ref="I57:I58"/>
    <mergeCell ref="I49:I50"/>
    <mergeCell ref="I59:I60"/>
    <mergeCell ref="G57:G58"/>
    <mergeCell ref="G55:G56"/>
    <mergeCell ref="B13:B24"/>
    <mergeCell ref="I13:I24"/>
    <mergeCell ref="A13:A14"/>
    <mergeCell ref="G13:G14"/>
    <mergeCell ref="G17:G18"/>
    <mergeCell ref="G19:G20"/>
    <mergeCell ref="G21:G22"/>
    <mergeCell ref="G23:G24"/>
    <mergeCell ref="A19:A20"/>
    <mergeCell ref="A21:A22"/>
    <mergeCell ref="G15:G16"/>
    <mergeCell ref="A26:A27"/>
    <mergeCell ref="I39:I44"/>
    <mergeCell ref="N32:N33"/>
    <mergeCell ref="N36:N37"/>
    <mergeCell ref="A43:A44"/>
    <mergeCell ref="A36:A37"/>
    <mergeCell ref="A39:A40"/>
    <mergeCell ref="G43:G44"/>
    <mergeCell ref="G39:G40"/>
    <mergeCell ref="B39:B44"/>
    <mergeCell ref="B26:B37"/>
    <mergeCell ref="N15:N16"/>
    <mergeCell ref="G28:G29"/>
    <mergeCell ref="G32:G33"/>
    <mergeCell ref="G26:G27"/>
    <mergeCell ref="P18:X19"/>
    <mergeCell ref="P16:X16"/>
    <mergeCell ref="N26:N27"/>
    <mergeCell ref="N28:N29"/>
    <mergeCell ref="I26:I31"/>
    <mergeCell ref="I32:I37"/>
    <mergeCell ref="N30:N31"/>
    <mergeCell ref="P25:Y26"/>
    <mergeCell ref="G36:G37"/>
    <mergeCell ref="B2:C2"/>
    <mergeCell ref="F2:I2"/>
    <mergeCell ref="N43:N44"/>
    <mergeCell ref="A28:A29"/>
    <mergeCell ref="A30:A31"/>
    <mergeCell ref="A32:A33"/>
    <mergeCell ref="A34:A35"/>
    <mergeCell ref="G34:G35"/>
    <mergeCell ref="G30:G31"/>
    <mergeCell ref="N39:N40"/>
    <mergeCell ref="G41:G42"/>
    <mergeCell ref="N41:N42"/>
    <mergeCell ref="A41:A42"/>
    <mergeCell ref="A15:A16"/>
    <mergeCell ref="A17:A18"/>
    <mergeCell ref="A23:A24"/>
  </mergeCells>
  <phoneticPr fontId="1" type="noConversion"/>
  <dataValidations xWindow="355" yWindow="384" count="2">
    <dataValidation type="decimal" allowBlank="1" showInputMessage="1" showErrorMessage="1" errorTitle="Handicap Index" error="Please enter to one decimal place i.e. 10.8" promptTitle="Handicap Index" prompt="Input Handicap Index  to one decimal place i.e. 10.8" sqref="K39:K44 D39:D44 K13:K22 D13:D22 K26:K37" xr:uid="{00000000-0002-0000-0000-000000000000}">
      <formula1>-2</formula1>
      <formula2>28</formula2>
    </dataValidation>
    <dataValidation allowBlank="1" showInputMessage="1" showErrorMessage="1" promptTitle="Player " prompt="Please enter player in format Surname, FirstName" sqref="J39:J44 C39:C44 J13:J22 C13:C22 J26:J37" xr:uid="{00000000-0002-0000-0000-000001000000}"/>
  </dataValidations>
  <printOptions horizontalCentered="1" verticalCentered="1" gridLines="1"/>
  <pageMargins left="0.24000000000000002" right="0.24000000000000002" top="0.31" bottom="0.39000000000000007" header="0.31" footer="0.12000000000000001"/>
  <pageSetup paperSize="9" orientation="portrait" r:id="rId1"/>
  <headerFooter>
    <oddFooter>&amp;C
Printed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6"/>
  <sheetViews>
    <sheetView topLeftCell="A20" zoomScale="70" zoomScaleNormal="70" zoomScalePageLayoutView="42" workbookViewId="0">
      <selection activeCell="B20" sqref="B20"/>
    </sheetView>
  </sheetViews>
  <sheetFormatPr defaultColWidth="8.85546875" defaultRowHeight="30" customHeight="1" x14ac:dyDescent="0.3"/>
  <cols>
    <col min="1" max="1" width="11.85546875" style="15" customWidth="1"/>
    <col min="2" max="2" width="34.85546875" customWidth="1"/>
    <col min="3" max="4" width="8.85546875" style="2"/>
    <col min="5" max="5" width="13.85546875" style="3" customWidth="1"/>
    <col min="6" max="6" width="12.42578125" customWidth="1"/>
    <col min="7" max="7" width="4.28515625" customWidth="1"/>
    <col min="8" max="8" width="36.42578125" customWidth="1"/>
    <col min="9" max="10" width="7.42578125" style="2" customWidth="1"/>
    <col min="11" max="11" width="14.42578125" style="2" customWidth="1"/>
    <col min="12" max="12" width="12.140625" customWidth="1"/>
    <col min="15" max="15" width="54.42578125" customWidth="1"/>
    <col min="16" max="16" width="11.42578125" customWidth="1"/>
    <col min="17" max="17" width="14.42578125" customWidth="1"/>
    <col min="18" max="18" width="13.28515625" customWidth="1"/>
    <col min="19" max="19" width="2.28515625" customWidth="1"/>
  </cols>
  <sheetData>
    <row r="1" spans="1:12" ht="30" customHeight="1" x14ac:dyDescent="0.3"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s="27" customFormat="1" ht="30" customHeight="1" x14ac:dyDescent="0.4">
      <c r="A2" s="47" t="s">
        <v>42</v>
      </c>
      <c r="B2" s="48" t="str">
        <f>'Start sheet'!B2</f>
        <v>Tiverton Golf Club</v>
      </c>
      <c r="C2" s="49"/>
      <c r="D2" s="50" t="s">
        <v>43</v>
      </c>
      <c r="E2" s="211" t="str">
        <f>'Start sheet'!F2</f>
        <v>Friday 16th Sept  2022</v>
      </c>
      <c r="F2" s="211"/>
      <c r="G2" s="211"/>
      <c r="H2" s="211"/>
      <c r="I2" s="28"/>
      <c r="J2" s="28"/>
      <c r="K2" s="28"/>
    </row>
    <row r="3" spans="1:12" ht="30" customHeight="1" x14ac:dyDescent="0.35">
      <c r="A3" s="29"/>
      <c r="B3" s="30"/>
      <c r="C3" s="26"/>
      <c r="D3" s="26"/>
      <c r="E3" s="31"/>
      <c r="F3" s="31"/>
    </row>
    <row r="4" spans="1:12" ht="30" customHeight="1" x14ac:dyDescent="0.35">
      <c r="A4" s="29" t="s">
        <v>35</v>
      </c>
      <c r="B4" s="7" t="str">
        <f>'Start sheet'!B5</f>
        <v xml:space="preserve">East Devon G. C </v>
      </c>
      <c r="C4" s="5"/>
      <c r="D4" s="5"/>
      <c r="E4" s="32"/>
      <c r="F4" s="4"/>
      <c r="H4" s="7" t="str">
        <f>'Start sheet'!B6</f>
        <v xml:space="preserve">Stover G.C </v>
      </c>
      <c r="I4" s="4"/>
      <c r="J4" s="4"/>
      <c r="K4" s="5"/>
      <c r="L4" s="4"/>
    </row>
    <row r="5" spans="1:12" ht="9.75" customHeight="1" x14ac:dyDescent="0.3"/>
    <row r="6" spans="1:12" s="12" customFormat="1" ht="45" customHeight="1" x14ac:dyDescent="0.25">
      <c r="A6" s="33" t="s">
        <v>44</v>
      </c>
      <c r="B6" s="8" t="s">
        <v>32</v>
      </c>
      <c r="C6" s="9" t="s">
        <v>7</v>
      </c>
      <c r="D6" s="9" t="s">
        <v>8</v>
      </c>
      <c r="E6" s="10" t="s">
        <v>25</v>
      </c>
      <c r="F6" s="11" t="s">
        <v>31</v>
      </c>
      <c r="G6" s="112"/>
      <c r="H6" s="8" t="s">
        <v>32</v>
      </c>
      <c r="I6" s="9" t="s">
        <v>7</v>
      </c>
      <c r="J6" s="9" t="s">
        <v>8</v>
      </c>
      <c r="K6" s="10" t="s">
        <v>25</v>
      </c>
      <c r="L6" s="11" t="s">
        <v>31</v>
      </c>
    </row>
    <row r="7" spans="1:12" ht="30" customHeight="1" x14ac:dyDescent="0.25">
      <c r="A7" s="209">
        <f>'Start sheet'!A13</f>
        <v>0.44791666666666669</v>
      </c>
      <c r="B7" s="23" t="str">
        <f>'Start sheet'!C13</f>
        <v>Ian Peacock</v>
      </c>
      <c r="C7" s="24">
        <f>'Start sheet'!D13</f>
        <v>6.9</v>
      </c>
      <c r="D7" s="24">
        <f>'Start sheet'!E13</f>
        <v>7</v>
      </c>
      <c r="E7" s="25">
        <f>'Start sheet'!F13</f>
        <v>6</v>
      </c>
      <c r="F7" s="210">
        <f>'Start sheet'!G13</f>
        <v>37</v>
      </c>
      <c r="G7" s="212"/>
      <c r="H7" s="23" t="str">
        <f>'Start sheet'!J13</f>
        <v>Jeff Steward</v>
      </c>
      <c r="I7" s="24">
        <f>'Start sheet'!K13</f>
        <v>7.2</v>
      </c>
      <c r="J7" s="24">
        <f>'Start sheet'!L13</f>
        <v>8</v>
      </c>
      <c r="K7" s="25">
        <f>'Start sheet'!M13</f>
        <v>7</v>
      </c>
      <c r="L7" s="210">
        <f>'Start sheet'!N13</f>
        <v>40</v>
      </c>
    </row>
    <row r="8" spans="1:12" ht="30" customHeight="1" x14ac:dyDescent="0.25">
      <c r="A8" s="209"/>
      <c r="B8" s="23" t="str">
        <f>'Start sheet'!C14</f>
        <v>Roger Rex</v>
      </c>
      <c r="C8" s="24">
        <f>'Start sheet'!D14</f>
        <v>16.5</v>
      </c>
      <c r="D8" s="24">
        <f>'Start sheet'!E14</f>
        <v>18</v>
      </c>
      <c r="E8" s="25">
        <f>'Start sheet'!F14</f>
        <v>15</v>
      </c>
      <c r="F8" s="210"/>
      <c r="G8" s="212"/>
      <c r="H8" s="23" t="str">
        <f>'Start sheet'!J14</f>
        <v>Andy Livingstone</v>
      </c>
      <c r="I8" s="24">
        <f>'Start sheet'!K14</f>
        <v>8.6999999999999993</v>
      </c>
      <c r="J8" s="24">
        <f>'Start sheet'!L14</f>
        <v>9</v>
      </c>
      <c r="K8" s="25">
        <f>'Start sheet'!M14</f>
        <v>8</v>
      </c>
      <c r="L8" s="210"/>
    </row>
    <row r="9" spans="1:12" ht="30" customHeight="1" x14ac:dyDescent="0.25">
      <c r="A9" s="209">
        <f>A7+TIME(0,'Start sheet'!$J$6,0)</f>
        <v>0.4548611111111111</v>
      </c>
      <c r="B9" s="23" t="str">
        <f>'Start sheet'!C15</f>
        <v>Paul Smith</v>
      </c>
      <c r="C9" s="24">
        <f>'Start sheet'!D15</f>
        <v>15.8</v>
      </c>
      <c r="D9" s="24">
        <f>'Start sheet'!E15</f>
        <v>17</v>
      </c>
      <c r="E9" s="25">
        <f>'Start sheet'!F15</f>
        <v>14</v>
      </c>
      <c r="F9" s="210">
        <f>'Start sheet'!G15</f>
        <v>35</v>
      </c>
      <c r="G9" s="212"/>
      <c r="H9" s="23" t="str">
        <f>'Start sheet'!J15</f>
        <v>Robb Phillips</v>
      </c>
      <c r="I9" s="24">
        <f>'Start sheet'!K15</f>
        <v>5.2</v>
      </c>
      <c r="J9" s="24">
        <f>'Start sheet'!L15</f>
        <v>6</v>
      </c>
      <c r="K9" s="25">
        <f>'Start sheet'!M15</f>
        <v>5</v>
      </c>
      <c r="L9" s="210">
        <f>'Start sheet'!N15</f>
        <v>40</v>
      </c>
    </row>
    <row r="10" spans="1:12" ht="30" customHeight="1" x14ac:dyDescent="0.25">
      <c r="A10" s="209"/>
      <c r="B10" s="23" t="str">
        <f>'Start sheet'!C16</f>
        <v>Michael Ellen</v>
      </c>
      <c r="C10" s="24">
        <f>'Start sheet'!D16</f>
        <v>17.3</v>
      </c>
      <c r="D10" s="24">
        <f>'Start sheet'!E16</f>
        <v>18</v>
      </c>
      <c r="E10" s="25">
        <f>'Start sheet'!F16</f>
        <v>15</v>
      </c>
      <c r="F10" s="210"/>
      <c r="G10" s="212"/>
      <c r="H10" s="23" t="str">
        <f>'Start sheet'!J16</f>
        <v>John Pitts</v>
      </c>
      <c r="I10" s="24">
        <f>'Start sheet'!K16</f>
        <v>11.5</v>
      </c>
      <c r="J10" s="24">
        <f>'Start sheet'!L16</f>
        <v>12</v>
      </c>
      <c r="K10" s="25">
        <f>'Start sheet'!M16</f>
        <v>10</v>
      </c>
      <c r="L10" s="210"/>
    </row>
    <row r="11" spans="1:12" ht="30" customHeight="1" x14ac:dyDescent="0.25">
      <c r="A11" s="209">
        <f>A9+TIME(0,'Start sheet'!$J$6,0)</f>
        <v>0.46180555555555552</v>
      </c>
      <c r="B11" s="23" t="str">
        <f>'Start sheet'!C17</f>
        <v xml:space="preserve">Paul Sear </v>
      </c>
      <c r="C11" s="24">
        <f>'Start sheet'!D17</f>
        <v>6.1</v>
      </c>
      <c r="D11" s="24">
        <f>'Start sheet'!E17</f>
        <v>6</v>
      </c>
      <c r="E11" s="25">
        <f>'Start sheet'!F17</f>
        <v>5</v>
      </c>
      <c r="F11" s="210">
        <f>'Start sheet'!G17</f>
        <v>35</v>
      </c>
      <c r="G11" s="212"/>
      <c r="H11" s="23" t="str">
        <f>'Start sheet'!J17</f>
        <v>Andy Carpenter</v>
      </c>
      <c r="I11" s="24">
        <f>'Start sheet'!K17</f>
        <v>5</v>
      </c>
      <c r="J11" s="24">
        <f>'Start sheet'!L17</f>
        <v>5</v>
      </c>
      <c r="K11" s="25">
        <f>'Start sheet'!M17</f>
        <v>4</v>
      </c>
      <c r="L11" s="210">
        <f>'Start sheet'!N17</f>
        <v>39</v>
      </c>
    </row>
    <row r="12" spans="1:12" ht="30" customHeight="1" x14ac:dyDescent="0.25">
      <c r="A12" s="209"/>
      <c r="B12" s="23" t="str">
        <f>'Start sheet'!C18</f>
        <v>Nigel Goode</v>
      </c>
      <c r="C12" s="24">
        <f>'Start sheet'!D18</f>
        <v>11.5</v>
      </c>
      <c r="D12" s="24">
        <f>'Start sheet'!E18</f>
        <v>12</v>
      </c>
      <c r="E12" s="25">
        <f>'Start sheet'!F18</f>
        <v>10</v>
      </c>
      <c r="F12" s="210"/>
      <c r="G12" s="212"/>
      <c r="H12" s="23" t="str">
        <f>'Start sheet'!J18</f>
        <v>Clive Spalding</v>
      </c>
      <c r="I12" s="24">
        <f>'Start sheet'!K18</f>
        <v>8.5</v>
      </c>
      <c r="J12" s="24">
        <f>'Start sheet'!L18</f>
        <v>9</v>
      </c>
      <c r="K12" s="25">
        <f>'Start sheet'!M18</f>
        <v>8</v>
      </c>
      <c r="L12" s="210"/>
    </row>
    <row r="13" spans="1:12" ht="30" customHeight="1" x14ac:dyDescent="0.25">
      <c r="A13" s="209">
        <f>A11+TIME(0,'Start sheet'!$J$6,0)</f>
        <v>0.46874999999999994</v>
      </c>
      <c r="B13" s="23" t="str">
        <f>'Start sheet'!C19</f>
        <v>David Harrison</v>
      </c>
      <c r="C13" s="24">
        <f>'Start sheet'!D19</f>
        <v>11.5</v>
      </c>
      <c r="D13" s="24">
        <f>'Start sheet'!E19</f>
        <v>12</v>
      </c>
      <c r="E13" s="25">
        <f>'Start sheet'!F19</f>
        <v>10</v>
      </c>
      <c r="F13" s="210">
        <f>'Start sheet'!G19</f>
        <v>36</v>
      </c>
      <c r="G13" s="212"/>
      <c r="H13" s="23" t="str">
        <f>'Start sheet'!J19</f>
        <v>Neil Goddard</v>
      </c>
      <c r="I13" s="24">
        <f>'Start sheet'!K19</f>
        <v>6.6</v>
      </c>
      <c r="J13" s="24">
        <f>'Start sheet'!L19</f>
        <v>7</v>
      </c>
      <c r="K13" s="25">
        <f>'Start sheet'!M19</f>
        <v>6</v>
      </c>
      <c r="L13" s="210">
        <f>'Start sheet'!N19</f>
        <v>35</v>
      </c>
    </row>
    <row r="14" spans="1:12" ht="30" customHeight="1" x14ac:dyDescent="0.25">
      <c r="A14" s="209"/>
      <c r="B14" s="23" t="str">
        <f>'Start sheet'!C20</f>
        <v>Grant Hawes</v>
      </c>
      <c r="C14" s="24">
        <f>'Start sheet'!D20</f>
        <v>9.4</v>
      </c>
      <c r="D14" s="24">
        <f>'Start sheet'!E20</f>
        <v>10</v>
      </c>
      <c r="E14" s="25">
        <f>'Start sheet'!F20</f>
        <v>9</v>
      </c>
      <c r="F14" s="210"/>
      <c r="G14" s="212"/>
      <c r="H14" s="23" t="str">
        <f>'Start sheet'!J20</f>
        <v>Trevor Crossfield</v>
      </c>
      <c r="I14" s="24">
        <f>'Start sheet'!K20</f>
        <v>11.7</v>
      </c>
      <c r="J14" s="24">
        <f>'Start sheet'!L20</f>
        <v>12</v>
      </c>
      <c r="K14" s="25">
        <f>'Start sheet'!M20</f>
        <v>10</v>
      </c>
      <c r="L14" s="210"/>
    </row>
    <row r="15" spans="1:12" ht="30" customHeight="1" x14ac:dyDescent="0.25">
      <c r="A15" s="209">
        <f>A13+TIME(0,'Start sheet'!$J$6,0)</f>
        <v>0.47569444444444436</v>
      </c>
      <c r="B15" s="23" t="str">
        <f>'Start sheet'!C21</f>
        <v>Charlie Kerslake</v>
      </c>
      <c r="C15" s="24">
        <f>'Start sheet'!D21</f>
        <v>16.5</v>
      </c>
      <c r="D15" s="24">
        <f>'Start sheet'!E21</f>
        <v>18</v>
      </c>
      <c r="E15" s="25">
        <f>'Start sheet'!F21</f>
        <v>15</v>
      </c>
      <c r="F15" s="210">
        <f>'Start sheet'!G21</f>
        <v>0</v>
      </c>
      <c r="G15" s="212"/>
      <c r="H15" s="23" t="str">
        <f>'Start sheet'!J21</f>
        <v>Steve Allen</v>
      </c>
      <c r="I15" s="24">
        <f>'Start sheet'!K21</f>
        <v>3.9</v>
      </c>
      <c r="J15" s="24">
        <f>'Start sheet'!L21</f>
        <v>4</v>
      </c>
      <c r="K15" s="25">
        <f>'Start sheet'!M21</f>
        <v>3</v>
      </c>
      <c r="L15" s="210">
        <f>'Start sheet'!N21</f>
        <v>42</v>
      </c>
    </row>
    <row r="16" spans="1:12" ht="30" customHeight="1" x14ac:dyDescent="0.25">
      <c r="A16" s="209"/>
      <c r="B16" s="23" t="str">
        <f>'Start sheet'!C22</f>
        <v>Neil Roughton</v>
      </c>
      <c r="C16" s="24">
        <f>'Start sheet'!D22</f>
        <v>12</v>
      </c>
      <c r="D16" s="24">
        <f>'Start sheet'!E22</f>
        <v>13</v>
      </c>
      <c r="E16" s="25">
        <f>'Start sheet'!F22</f>
        <v>11</v>
      </c>
      <c r="F16" s="210"/>
      <c r="G16" s="212"/>
      <c r="H16" s="23" t="str">
        <f>'Start sheet'!J22</f>
        <v>Rob Vooght</v>
      </c>
      <c r="I16" s="24">
        <f>'Start sheet'!K22</f>
        <v>9.3000000000000007</v>
      </c>
      <c r="J16" s="24">
        <f>'Start sheet'!L22</f>
        <v>10</v>
      </c>
      <c r="K16" s="25">
        <f>'Start sheet'!M22</f>
        <v>9</v>
      </c>
      <c r="L16" s="210"/>
    </row>
    <row r="17" spans="1:18" ht="30" customHeight="1" x14ac:dyDescent="0.25">
      <c r="A17" s="209">
        <f>A15+TIME(0,'Start sheet'!$J$6,0)</f>
        <v>0.48263888888888878</v>
      </c>
      <c r="B17" s="23" t="str">
        <f>'Start sheet'!C23</f>
        <v>Dennis Chivers</v>
      </c>
      <c r="C17" s="24">
        <f>'Start sheet'!D23</f>
        <v>7.8</v>
      </c>
      <c r="D17" s="24">
        <f>'Start sheet'!E23</f>
        <v>8</v>
      </c>
      <c r="E17" s="25">
        <f>'Start sheet'!F23</f>
        <v>7</v>
      </c>
      <c r="F17" s="210">
        <f>'Start sheet'!G23</f>
        <v>38</v>
      </c>
      <c r="G17" s="212"/>
      <c r="H17" s="23" t="str">
        <f>'Start sheet'!J23</f>
        <v>Chris Horrell</v>
      </c>
      <c r="I17" s="24">
        <f>'Start sheet'!K23</f>
        <v>12.9</v>
      </c>
      <c r="J17" s="24">
        <f>'Start sheet'!L23</f>
        <v>14</v>
      </c>
      <c r="K17" s="25">
        <f>'Start sheet'!M23</f>
        <v>12</v>
      </c>
      <c r="L17" s="210">
        <f>'Start sheet'!N23</f>
        <v>0</v>
      </c>
    </row>
    <row r="18" spans="1:18" ht="30" customHeight="1" x14ac:dyDescent="0.25">
      <c r="A18" s="209"/>
      <c r="B18" s="23" t="str">
        <f>'Start sheet'!C24</f>
        <v>Chris Bird</v>
      </c>
      <c r="C18" s="24">
        <f>'Start sheet'!D24</f>
        <v>10.6</v>
      </c>
      <c r="D18" s="24">
        <f>'Start sheet'!E24</f>
        <v>11</v>
      </c>
      <c r="E18" s="25">
        <f>'Start sheet'!F24</f>
        <v>9</v>
      </c>
      <c r="F18" s="210"/>
      <c r="G18" s="212"/>
      <c r="H18" s="23" t="str">
        <f>'Start sheet'!J24</f>
        <v>Mike Brewer</v>
      </c>
      <c r="I18" s="24">
        <f>'Start sheet'!K24</f>
        <v>18.5</v>
      </c>
      <c r="J18" s="24">
        <f>'Start sheet'!L24</f>
        <v>20</v>
      </c>
      <c r="K18" s="25">
        <f>'Start sheet'!M24</f>
        <v>17</v>
      </c>
      <c r="L18" s="210"/>
    </row>
    <row r="19" spans="1:18" ht="30" customHeight="1" x14ac:dyDescent="0.3">
      <c r="A19" s="21"/>
      <c r="F19" s="2" t="s">
        <v>35</v>
      </c>
      <c r="K19" s="3" t="s">
        <v>35</v>
      </c>
      <c r="L19" s="2"/>
    </row>
    <row r="20" spans="1:18" ht="30" customHeight="1" x14ac:dyDescent="0.35">
      <c r="A20" s="29" t="s">
        <v>35</v>
      </c>
      <c r="B20" s="7" t="str">
        <f>'Start sheet'!B7</f>
        <v>Bigbury G.C</v>
      </c>
      <c r="C20" s="5"/>
      <c r="D20" s="5"/>
      <c r="E20" s="32"/>
      <c r="F20" s="4"/>
      <c r="H20" s="7" t="str">
        <f>'Start sheet'!B8</f>
        <v>Thurlestone G.C</v>
      </c>
      <c r="I20" s="4"/>
      <c r="J20" s="4"/>
      <c r="K20" s="5"/>
      <c r="L20" s="4"/>
    </row>
    <row r="21" spans="1:18" ht="9.75" customHeight="1" x14ac:dyDescent="0.3"/>
    <row r="22" spans="1:18" s="12" customFormat="1" ht="46.5" customHeight="1" thickBot="1" x14ac:dyDescent="0.3">
      <c r="A22" s="33" t="s">
        <v>44</v>
      </c>
      <c r="B22" s="8" t="s">
        <v>32</v>
      </c>
      <c r="C22" s="9" t="s">
        <v>7</v>
      </c>
      <c r="D22" s="9" t="s">
        <v>8</v>
      </c>
      <c r="E22" s="10" t="s">
        <v>25</v>
      </c>
      <c r="F22" s="11" t="s">
        <v>31</v>
      </c>
      <c r="G22" s="8"/>
      <c r="H22" s="8" t="s">
        <v>32</v>
      </c>
      <c r="I22" s="9" t="s">
        <v>7</v>
      </c>
      <c r="J22" s="9" t="s">
        <v>8</v>
      </c>
      <c r="K22" s="10" t="s">
        <v>25</v>
      </c>
      <c r="L22" s="11" t="s">
        <v>31</v>
      </c>
    </row>
    <row r="23" spans="1:18" ht="30" customHeight="1" x14ac:dyDescent="0.25">
      <c r="A23" s="209">
        <f>A17+TIME(0,'Start sheet'!$J$6,0)</f>
        <v>0.4895833333333332</v>
      </c>
      <c r="B23" s="23" t="str">
        <f>'Start sheet'!C26</f>
        <v>Steve Ryder</v>
      </c>
      <c r="C23" s="24">
        <f>'Start sheet'!D26</f>
        <v>7.1</v>
      </c>
      <c r="D23" s="24">
        <f>'Start sheet'!E26</f>
        <v>8</v>
      </c>
      <c r="E23" s="25">
        <f>'Start sheet'!F26</f>
        <v>7</v>
      </c>
      <c r="F23" s="210">
        <f>'Start sheet'!G26</f>
        <v>35</v>
      </c>
      <c r="G23" s="214"/>
      <c r="H23" s="23" t="str">
        <f>'Start sheet'!J26</f>
        <v>Garth Gregory</v>
      </c>
      <c r="I23" s="24">
        <f>'Start sheet'!K26</f>
        <v>23.1</v>
      </c>
      <c r="J23" s="24">
        <f>'Start sheet'!L26</f>
        <v>25</v>
      </c>
      <c r="K23" s="25">
        <f>'Start sheet'!M26</f>
        <v>21</v>
      </c>
      <c r="L23" s="213">
        <f>'Start sheet'!N26</f>
        <v>0</v>
      </c>
    </row>
    <row r="24" spans="1:18" ht="30" customHeight="1" x14ac:dyDescent="0.25">
      <c r="A24" s="209"/>
      <c r="B24" s="23" t="str">
        <f>'Start sheet'!C27</f>
        <v>Mike Heath</v>
      </c>
      <c r="C24" s="24">
        <f>'Start sheet'!D27</f>
        <v>18.399999999999999</v>
      </c>
      <c r="D24" s="24">
        <f>'Start sheet'!E27</f>
        <v>20</v>
      </c>
      <c r="E24" s="25">
        <f>'Start sheet'!F27</f>
        <v>17</v>
      </c>
      <c r="F24" s="210"/>
      <c r="G24" s="215"/>
      <c r="H24" s="23" t="str">
        <f>'Start sheet'!J27</f>
        <v xml:space="preserve">Owen Rees </v>
      </c>
      <c r="I24" s="24">
        <f>'Start sheet'!K27</f>
        <v>22.4</v>
      </c>
      <c r="J24" s="24">
        <f>'Start sheet'!L27</f>
        <v>24</v>
      </c>
      <c r="K24" s="25">
        <f>'Start sheet'!M27</f>
        <v>20</v>
      </c>
      <c r="L24" s="210"/>
    </row>
    <row r="25" spans="1:18" ht="30" customHeight="1" x14ac:dyDescent="0.25">
      <c r="A25" s="209">
        <f>A23+TIME(0,'Start sheet'!$J$6,0)</f>
        <v>0.49652777777777762</v>
      </c>
      <c r="B25" s="23" t="str">
        <f>'Start sheet'!C28</f>
        <v>Tony Pitcher</v>
      </c>
      <c r="C25" s="24">
        <f>'Start sheet'!D28</f>
        <v>9.4</v>
      </c>
      <c r="D25" s="24">
        <f>'Start sheet'!E28</f>
        <v>10</v>
      </c>
      <c r="E25" s="25">
        <f>'Start sheet'!F28</f>
        <v>9</v>
      </c>
      <c r="F25" s="210">
        <f>'Start sheet'!G28</f>
        <v>34</v>
      </c>
      <c r="G25" s="215"/>
      <c r="H25" s="23" t="str">
        <f>'Start sheet'!J28</f>
        <v xml:space="preserve">Jim Stewart </v>
      </c>
      <c r="I25" s="24">
        <f>'Start sheet'!K28</f>
        <v>7.5</v>
      </c>
      <c r="J25" s="24">
        <f>'Start sheet'!L28</f>
        <v>8</v>
      </c>
      <c r="K25" s="25">
        <f>'Start sheet'!M28</f>
        <v>7</v>
      </c>
      <c r="L25" s="213">
        <f>'Start sheet'!N28</f>
        <v>38</v>
      </c>
    </row>
    <row r="26" spans="1:18" ht="30" customHeight="1" x14ac:dyDescent="0.25">
      <c r="A26" s="209"/>
      <c r="B26" s="23" t="str">
        <f>'Start sheet'!C29</f>
        <v>Roy Stevens</v>
      </c>
      <c r="C26" s="24">
        <f>'Start sheet'!D29</f>
        <v>12.1</v>
      </c>
      <c r="D26" s="24">
        <f>'Start sheet'!E29</f>
        <v>13</v>
      </c>
      <c r="E26" s="25">
        <f>'Start sheet'!F29</f>
        <v>11</v>
      </c>
      <c r="F26" s="210"/>
      <c r="G26" s="215"/>
      <c r="H26" s="23" t="str">
        <f>'Start sheet'!J29</f>
        <v xml:space="preserve">Peter Coates </v>
      </c>
      <c r="I26" s="24">
        <f>'Start sheet'!K29</f>
        <v>15</v>
      </c>
      <c r="J26" s="24">
        <f>'Start sheet'!L29</f>
        <v>16</v>
      </c>
      <c r="K26" s="25">
        <f>'Start sheet'!M29</f>
        <v>14</v>
      </c>
      <c r="L26" s="210"/>
    </row>
    <row r="27" spans="1:18" ht="30" customHeight="1" x14ac:dyDescent="0.25">
      <c r="A27" s="209">
        <f>A25+TIME(0,'Start sheet'!$J$6,0)</f>
        <v>0.5034722222222221</v>
      </c>
      <c r="B27" s="23" t="str">
        <f>'Start sheet'!C30</f>
        <v>Tony Bunch</v>
      </c>
      <c r="C27" s="24">
        <f>'Start sheet'!D30</f>
        <v>15.4</v>
      </c>
      <c r="D27" s="24">
        <f>'Start sheet'!E30</f>
        <v>16</v>
      </c>
      <c r="E27" s="25">
        <f>'Start sheet'!F30</f>
        <v>14</v>
      </c>
      <c r="F27" s="210">
        <f>'Start sheet'!G30</f>
        <v>33</v>
      </c>
      <c r="G27" s="215"/>
      <c r="H27" s="23" t="str">
        <f>'Start sheet'!J30</f>
        <v xml:space="preserve">Stewart Barnes </v>
      </c>
      <c r="I27" s="24">
        <f>'Start sheet'!K30</f>
        <v>5.0999999999999996</v>
      </c>
      <c r="J27" s="24">
        <f>'Start sheet'!L30</f>
        <v>5</v>
      </c>
      <c r="K27" s="25">
        <f>'Start sheet'!M30</f>
        <v>4</v>
      </c>
      <c r="L27" s="213">
        <f>'Start sheet'!N30</f>
        <v>37</v>
      </c>
    </row>
    <row r="28" spans="1:18" ht="30" customHeight="1" x14ac:dyDescent="0.25">
      <c r="A28" s="209"/>
      <c r="B28" s="23" t="str">
        <f>'Start sheet'!C31</f>
        <v>Roger Edwards</v>
      </c>
      <c r="C28" s="24">
        <f>'Start sheet'!D31</f>
        <v>16</v>
      </c>
      <c r="D28" s="24">
        <f>'Start sheet'!E31</f>
        <v>17</v>
      </c>
      <c r="E28" s="25">
        <f>'Start sheet'!F31</f>
        <v>14</v>
      </c>
      <c r="F28" s="210"/>
      <c r="G28" s="215"/>
      <c r="H28" s="23" t="str">
        <f>'Start sheet'!J31</f>
        <v>David Doyle</v>
      </c>
      <c r="I28" s="24">
        <f>'Start sheet'!K31</f>
        <v>16.600000000000001</v>
      </c>
      <c r="J28" s="24">
        <f>'Start sheet'!L31</f>
        <v>18</v>
      </c>
      <c r="K28" s="25">
        <f>'Start sheet'!M31</f>
        <v>15</v>
      </c>
      <c r="L28" s="210"/>
    </row>
    <row r="29" spans="1:18" ht="30" customHeight="1" x14ac:dyDescent="0.3">
      <c r="A29" s="22"/>
      <c r="B29" s="14"/>
      <c r="C29" s="13"/>
      <c r="D29" s="13"/>
      <c r="E29" s="16"/>
      <c r="F29" s="17"/>
      <c r="G29" s="216"/>
      <c r="H29" s="40"/>
      <c r="I29" s="38"/>
      <c r="J29" s="38"/>
      <c r="K29" s="16"/>
      <c r="L29" s="18"/>
    </row>
    <row r="30" spans="1:18" ht="30" customHeight="1" x14ac:dyDescent="0.35">
      <c r="A30" s="22"/>
      <c r="B30" s="34" t="str">
        <f>'Start sheet'!B7</f>
        <v>Bigbury G.C</v>
      </c>
      <c r="C30" s="35"/>
      <c r="D30" s="35"/>
      <c r="E30" s="36"/>
      <c r="F30" s="19"/>
      <c r="G30" s="216"/>
      <c r="H30" s="41" t="str">
        <f>'Start sheet'!B8</f>
        <v>Thurlestone G.C</v>
      </c>
      <c r="I30" s="35"/>
      <c r="J30" s="35"/>
      <c r="K30" s="36"/>
      <c r="L30" s="20"/>
    </row>
    <row r="31" spans="1:18" ht="5.25" customHeight="1" x14ac:dyDescent="0.3">
      <c r="A31" s="22"/>
      <c r="B31" s="37"/>
      <c r="C31" s="38"/>
      <c r="D31" s="38"/>
      <c r="E31" s="16"/>
      <c r="F31" s="17"/>
      <c r="G31" s="216"/>
      <c r="H31" s="29"/>
      <c r="I31" s="38"/>
      <c r="J31" s="38"/>
      <c r="K31" s="16"/>
      <c r="L31" s="18"/>
    </row>
    <row r="32" spans="1:18" s="12" customFormat="1" ht="46.5" customHeight="1" x14ac:dyDescent="0.25">
      <c r="A32" s="33" t="s">
        <v>44</v>
      </c>
      <c r="B32" s="8" t="s">
        <v>32</v>
      </c>
      <c r="C32" s="9" t="s">
        <v>7</v>
      </c>
      <c r="D32" s="9" t="s">
        <v>8</v>
      </c>
      <c r="E32" s="10" t="s">
        <v>25</v>
      </c>
      <c r="F32" s="11" t="s">
        <v>31</v>
      </c>
      <c r="G32" s="216"/>
      <c r="H32" s="8" t="s">
        <v>32</v>
      </c>
      <c r="I32" s="9" t="s">
        <v>7</v>
      </c>
      <c r="J32" s="9" t="s">
        <v>8</v>
      </c>
      <c r="K32" s="10" t="s">
        <v>25</v>
      </c>
      <c r="L32" s="11" t="s">
        <v>31</v>
      </c>
      <c r="O32" s="109"/>
      <c r="P32" s="11"/>
      <c r="Q32" s="11"/>
      <c r="R32" s="8"/>
    </row>
    <row r="33" spans="1:18" ht="30" customHeight="1" x14ac:dyDescent="0.45">
      <c r="A33" s="209">
        <f>A27+TIME(0,'Start sheet'!$J$6,0)</f>
        <v>0.51041666666666652</v>
      </c>
      <c r="B33" s="100" t="str">
        <f>'Start sheet'!C32</f>
        <v>Jason Holtom</v>
      </c>
      <c r="C33" s="24">
        <f>'Start sheet'!D32</f>
        <v>10.5</v>
      </c>
      <c r="D33" s="24">
        <f>'Start sheet'!E32</f>
        <v>11</v>
      </c>
      <c r="E33" s="25">
        <f>'Start sheet'!F32</f>
        <v>9</v>
      </c>
      <c r="F33" s="210">
        <f>'Start sheet'!G32</f>
        <v>32</v>
      </c>
      <c r="G33" s="215"/>
      <c r="H33" s="100" t="str">
        <f>'Start sheet'!J32</f>
        <v xml:space="preserve">Philip Laud </v>
      </c>
      <c r="I33" s="24">
        <f>'Start sheet'!K32</f>
        <v>14.4</v>
      </c>
      <c r="J33" s="24">
        <f>'Start sheet'!L32</f>
        <v>15</v>
      </c>
      <c r="K33" s="25">
        <f>'Start sheet'!M32</f>
        <v>13</v>
      </c>
      <c r="L33" s="210">
        <f>'Start sheet'!N32</f>
        <v>34</v>
      </c>
      <c r="O33" s="110"/>
      <c r="P33" s="111"/>
      <c r="Q33" s="111"/>
      <c r="R33" s="111"/>
    </row>
    <row r="34" spans="1:18" ht="30" customHeight="1" x14ac:dyDescent="0.45">
      <c r="A34" s="209"/>
      <c r="B34" s="100" t="str">
        <f>'Start sheet'!C33</f>
        <v>Ant Greenwood</v>
      </c>
      <c r="C34" s="24">
        <f>'Start sheet'!D33</f>
        <v>16.3</v>
      </c>
      <c r="D34" s="24">
        <f>'Start sheet'!E33</f>
        <v>17</v>
      </c>
      <c r="E34" s="25">
        <f>'Start sheet'!F33</f>
        <v>14</v>
      </c>
      <c r="F34" s="210"/>
      <c r="G34" s="215"/>
      <c r="H34" s="100" t="str">
        <f>'Start sheet'!J33</f>
        <v>Jeremy Poyntz</v>
      </c>
      <c r="I34" s="24">
        <f>'Start sheet'!K33</f>
        <v>18.399999999999999</v>
      </c>
      <c r="J34" s="24">
        <f>'Start sheet'!L33</f>
        <v>20</v>
      </c>
      <c r="K34" s="25">
        <f>'Start sheet'!M33</f>
        <v>17</v>
      </c>
      <c r="L34" s="210"/>
      <c r="O34" s="110"/>
      <c r="P34" s="111"/>
      <c r="Q34" s="111"/>
      <c r="R34" s="111"/>
    </row>
    <row r="35" spans="1:18" ht="30" customHeight="1" x14ac:dyDescent="0.45">
      <c r="A35" s="209">
        <f>A33+TIME(0,'Start sheet'!$J$6,0)</f>
        <v>0.51736111111111094</v>
      </c>
      <c r="B35" s="100" t="str">
        <f>'Start sheet'!C34</f>
        <v>Roger Hurrell</v>
      </c>
      <c r="C35" s="24">
        <f>'Start sheet'!D34</f>
        <v>10</v>
      </c>
      <c r="D35" s="24">
        <f>'Start sheet'!E34</f>
        <v>11</v>
      </c>
      <c r="E35" s="25">
        <f>'Start sheet'!F34</f>
        <v>9</v>
      </c>
      <c r="F35" s="210">
        <f>'Start sheet'!G34</f>
        <v>34</v>
      </c>
      <c r="G35" s="215"/>
      <c r="H35" s="100" t="str">
        <f>'Start sheet'!J34</f>
        <v xml:space="preserve">Malcolm Toone </v>
      </c>
      <c r="I35" s="24">
        <f>'Start sheet'!K34</f>
        <v>11.5</v>
      </c>
      <c r="J35" s="24">
        <f>'Start sheet'!L34</f>
        <v>12</v>
      </c>
      <c r="K35" s="25">
        <f>'Start sheet'!M34</f>
        <v>10</v>
      </c>
      <c r="L35" s="210">
        <f>'Start sheet'!N34</f>
        <v>36</v>
      </c>
      <c r="O35" s="110"/>
      <c r="P35" s="111"/>
      <c r="Q35" s="111"/>
      <c r="R35" s="111"/>
    </row>
    <row r="36" spans="1:18" ht="30" customHeight="1" x14ac:dyDescent="0.45">
      <c r="A36" s="209"/>
      <c r="B36" s="100" t="str">
        <f>'Start sheet'!C35</f>
        <v>Steve Quick</v>
      </c>
      <c r="C36" s="24">
        <f>'Start sheet'!D35</f>
        <v>17.399999999999999</v>
      </c>
      <c r="D36" s="24">
        <f>'Start sheet'!E35</f>
        <v>18</v>
      </c>
      <c r="E36" s="25">
        <f>'Start sheet'!F35</f>
        <v>15</v>
      </c>
      <c r="F36" s="210"/>
      <c r="G36" s="215"/>
      <c r="H36" s="100" t="str">
        <f>'Start sheet'!J35</f>
        <v>Bill Campbell</v>
      </c>
      <c r="I36" s="24">
        <f>'Start sheet'!K35</f>
        <v>15.3</v>
      </c>
      <c r="J36" s="24">
        <f>'Start sheet'!L35</f>
        <v>16</v>
      </c>
      <c r="K36" s="25">
        <f>'Start sheet'!M35</f>
        <v>14</v>
      </c>
      <c r="L36" s="210"/>
      <c r="O36" s="110"/>
      <c r="P36" s="111"/>
      <c r="Q36" s="111"/>
      <c r="R36" s="111"/>
    </row>
    <row r="37" spans="1:18" ht="30" customHeight="1" x14ac:dyDescent="0.45">
      <c r="A37" s="209">
        <f>A35+TIME(0,'Start sheet'!$J$6,0)</f>
        <v>0.52430555555555536</v>
      </c>
      <c r="B37" s="100" t="str">
        <f>'Start sheet'!C36</f>
        <v>Keith Naylor</v>
      </c>
      <c r="C37" s="24">
        <f>'Start sheet'!D36</f>
        <v>7.1</v>
      </c>
      <c r="D37" s="24">
        <f>'Start sheet'!E36</f>
        <v>8</v>
      </c>
      <c r="E37" s="25">
        <f>'Start sheet'!F36</f>
        <v>7</v>
      </c>
      <c r="F37" s="210">
        <f>'Start sheet'!G36</f>
        <v>0</v>
      </c>
      <c r="G37" s="215"/>
      <c r="H37" s="100" t="str">
        <f>'Start sheet'!J36</f>
        <v xml:space="preserve">Mike Allen </v>
      </c>
      <c r="I37" s="24">
        <f>'Start sheet'!K36</f>
        <v>20.399999999999999</v>
      </c>
      <c r="J37" s="24">
        <f>'Start sheet'!L36</f>
        <v>22</v>
      </c>
      <c r="K37" s="25">
        <f>'Start sheet'!M36</f>
        <v>19</v>
      </c>
      <c r="L37" s="210">
        <f>'Start sheet'!N36</f>
        <v>37</v>
      </c>
      <c r="O37" s="110"/>
      <c r="P37" s="111"/>
      <c r="Q37" s="111"/>
      <c r="R37" s="111"/>
    </row>
    <row r="38" spans="1:18" ht="30" customHeight="1" thickBot="1" x14ac:dyDescent="0.3">
      <c r="A38" s="209"/>
      <c r="B38" s="100" t="str">
        <f>'Start sheet'!C37</f>
        <v>Terry Alderton</v>
      </c>
      <c r="C38" s="24">
        <f>'Start sheet'!D37</f>
        <v>13.6</v>
      </c>
      <c r="D38" s="24">
        <f>'Start sheet'!E37</f>
        <v>14</v>
      </c>
      <c r="E38" s="25">
        <f>'Start sheet'!F37</f>
        <v>12</v>
      </c>
      <c r="F38" s="210"/>
      <c r="G38" s="217"/>
      <c r="H38" s="100" t="str">
        <f>'Start sheet'!J37</f>
        <v>Mark Beale</v>
      </c>
      <c r="I38" s="24">
        <f>'Start sheet'!K37</f>
        <v>11.2</v>
      </c>
      <c r="J38" s="24">
        <f>'Start sheet'!L37</f>
        <v>12</v>
      </c>
      <c r="K38" s="25">
        <f>'Start sheet'!M37</f>
        <v>10</v>
      </c>
      <c r="L38" s="210"/>
    </row>
    <row r="39" spans="1:18" ht="30" customHeight="1" x14ac:dyDescent="0.3">
      <c r="A39" s="21"/>
      <c r="F39" s="2"/>
      <c r="K39" s="3" t="s">
        <v>35</v>
      </c>
      <c r="L39" s="2"/>
    </row>
    <row r="40" spans="1:18" ht="30.75" customHeight="1" x14ac:dyDescent="0.35">
      <c r="B40" s="7">
        <f>'Start sheet'!B9</f>
        <v>0</v>
      </c>
      <c r="C40" s="5"/>
      <c r="D40" s="5"/>
      <c r="E40" s="4"/>
      <c r="F40" s="5"/>
      <c r="H40" s="7">
        <f>'Start sheet'!B9</f>
        <v>0</v>
      </c>
      <c r="I40" s="4"/>
      <c r="J40" s="4"/>
      <c r="K40" s="5"/>
      <c r="L40" s="4"/>
    </row>
    <row r="41" spans="1:18" ht="9" customHeight="1" x14ac:dyDescent="0.3">
      <c r="A41" s="39"/>
      <c r="B41" s="2" t="s">
        <v>35</v>
      </c>
      <c r="E41"/>
      <c r="F41" s="2"/>
    </row>
    <row r="42" spans="1:18" s="12" customFormat="1" ht="39.75" customHeight="1" x14ac:dyDescent="0.25">
      <c r="A42" s="33" t="s">
        <v>44</v>
      </c>
      <c r="B42" s="8" t="s">
        <v>32</v>
      </c>
      <c r="C42" s="9" t="s">
        <v>7</v>
      </c>
      <c r="D42" s="9" t="s">
        <v>8</v>
      </c>
      <c r="E42" s="10" t="s">
        <v>15</v>
      </c>
      <c r="F42" s="11" t="s">
        <v>31</v>
      </c>
      <c r="G42" s="8"/>
      <c r="H42" s="8" t="s">
        <v>32</v>
      </c>
      <c r="I42" s="9" t="s">
        <v>7</v>
      </c>
      <c r="J42" s="9" t="s">
        <v>8</v>
      </c>
      <c r="K42" s="10" t="s">
        <v>15</v>
      </c>
      <c r="L42" s="11" t="s">
        <v>31</v>
      </c>
    </row>
    <row r="43" spans="1:18" ht="30" customHeight="1" x14ac:dyDescent="0.25">
      <c r="A43" s="209">
        <f>A37+TIME(0,'Start sheet'!$J$6,0)</f>
        <v>0.53124999999999978</v>
      </c>
      <c r="B43" s="100">
        <f>'Start sheet'!C39</f>
        <v>0</v>
      </c>
      <c r="C43" s="24">
        <f>'Start sheet'!D39</f>
        <v>0</v>
      </c>
      <c r="D43" s="24">
        <f>'Start sheet'!E39</f>
        <v>0</v>
      </c>
      <c r="E43" s="25">
        <f>'Start sheet'!F39</f>
        <v>0</v>
      </c>
      <c r="F43" s="210">
        <f>'Start sheet'!G39</f>
        <v>0</v>
      </c>
      <c r="G43" s="218"/>
      <c r="H43" s="101">
        <f>'Start sheet'!J39</f>
        <v>0</v>
      </c>
      <c r="I43" s="44">
        <f>'Start sheet'!K39</f>
        <v>0</v>
      </c>
      <c r="J43" s="44">
        <f>'Start sheet'!L39</f>
        <v>0</v>
      </c>
      <c r="K43" s="44">
        <f>'Start sheet'!M39</f>
        <v>0</v>
      </c>
      <c r="L43" s="210">
        <f>'Start sheet'!N39</f>
        <v>0</v>
      </c>
    </row>
    <row r="44" spans="1:18" ht="30" customHeight="1" x14ac:dyDescent="0.25">
      <c r="A44" s="209"/>
      <c r="B44" s="100">
        <f>'Start sheet'!C40</f>
        <v>0</v>
      </c>
      <c r="C44" s="24">
        <f>'Start sheet'!D40</f>
        <v>0</v>
      </c>
      <c r="D44" s="24">
        <f>'Start sheet'!E40</f>
        <v>0</v>
      </c>
      <c r="E44" s="25">
        <f>'Start sheet'!F40</f>
        <v>0</v>
      </c>
      <c r="F44" s="210"/>
      <c r="G44" s="218"/>
      <c r="H44" s="101">
        <f>'Start sheet'!J40</f>
        <v>0</v>
      </c>
      <c r="I44" s="44">
        <f>'Start sheet'!K40</f>
        <v>0</v>
      </c>
      <c r="J44" s="44">
        <f>'Start sheet'!L40</f>
        <v>0</v>
      </c>
      <c r="K44" s="44">
        <f>'Start sheet'!M40</f>
        <v>0</v>
      </c>
      <c r="L44" s="210"/>
    </row>
    <row r="45" spans="1:18" ht="30" customHeight="1" x14ac:dyDescent="0.25">
      <c r="A45" s="209">
        <f>A43+TIME(0,'Start sheet'!$J$6,0)</f>
        <v>0.5381944444444442</v>
      </c>
      <c r="B45" s="100">
        <f>'Start sheet'!C41</f>
        <v>0</v>
      </c>
      <c r="C45" s="24">
        <f>'Start sheet'!D41</f>
        <v>0</v>
      </c>
      <c r="D45" s="24">
        <f>'Start sheet'!E41</f>
        <v>0</v>
      </c>
      <c r="E45" s="25">
        <f>'Start sheet'!F41</f>
        <v>0</v>
      </c>
      <c r="F45" s="210">
        <f>'Start sheet'!G41</f>
        <v>0</v>
      </c>
      <c r="G45" s="218"/>
      <c r="H45" s="101">
        <f>'Start sheet'!J41</f>
        <v>0</v>
      </c>
      <c r="I45" s="44">
        <f>'Start sheet'!K41</f>
        <v>0</v>
      </c>
      <c r="J45" s="44">
        <f>'Start sheet'!L41</f>
        <v>0</v>
      </c>
      <c r="K45" s="44">
        <f>'Start sheet'!M41</f>
        <v>0</v>
      </c>
      <c r="L45" s="210">
        <f>'Start sheet'!N41</f>
        <v>0</v>
      </c>
    </row>
    <row r="46" spans="1:18" ht="30" customHeight="1" x14ac:dyDescent="0.25">
      <c r="A46" s="209"/>
      <c r="B46" s="100">
        <f>'Start sheet'!C42</f>
        <v>0</v>
      </c>
      <c r="C46" s="24">
        <f>'Start sheet'!D42</f>
        <v>0</v>
      </c>
      <c r="D46" s="24">
        <f>'Start sheet'!E42</f>
        <v>0</v>
      </c>
      <c r="E46" s="25">
        <f>'Start sheet'!F42</f>
        <v>0</v>
      </c>
      <c r="F46" s="210"/>
      <c r="G46" s="218"/>
      <c r="H46" s="101">
        <f>'Start sheet'!J42</f>
        <v>0</v>
      </c>
      <c r="I46" s="44">
        <f>'Start sheet'!K42</f>
        <v>0</v>
      </c>
      <c r="J46" s="44">
        <f>'Start sheet'!L42</f>
        <v>0</v>
      </c>
      <c r="K46" s="44">
        <f>'Start sheet'!M42</f>
        <v>0</v>
      </c>
      <c r="L46" s="210"/>
    </row>
    <row r="47" spans="1:18" ht="30" customHeight="1" x14ac:dyDescent="0.25">
      <c r="A47" s="209">
        <f>A45+TIME(0,'Start sheet'!$J$6,0)</f>
        <v>0.54513888888888862</v>
      </c>
      <c r="B47" s="100">
        <f>'Start sheet'!C43</f>
        <v>0</v>
      </c>
      <c r="C47" s="24">
        <f>'Start sheet'!D43</f>
        <v>0</v>
      </c>
      <c r="D47" s="24">
        <f>'Start sheet'!E43</f>
        <v>0</v>
      </c>
      <c r="E47" s="25">
        <f>'Start sheet'!F43</f>
        <v>0</v>
      </c>
      <c r="F47" s="210">
        <f>'Start sheet'!G43</f>
        <v>0</v>
      </c>
      <c r="G47" s="218"/>
      <c r="H47" s="101">
        <f>'Start sheet'!J43</f>
        <v>0</v>
      </c>
      <c r="I47" s="44">
        <f>'Start sheet'!K43</f>
        <v>0</v>
      </c>
      <c r="J47" s="44">
        <f>'Start sheet'!L43</f>
        <v>0</v>
      </c>
      <c r="K47" s="44">
        <f>'Start sheet'!M43</f>
        <v>0</v>
      </c>
      <c r="L47" s="210">
        <f>'Start sheet'!N43</f>
        <v>0</v>
      </c>
    </row>
    <row r="48" spans="1:18" ht="30" customHeight="1" x14ac:dyDescent="0.25">
      <c r="A48" s="209"/>
      <c r="B48" s="100">
        <f>'Start sheet'!C44</f>
        <v>0</v>
      </c>
      <c r="C48" s="24">
        <f>'Start sheet'!D44</f>
        <v>0</v>
      </c>
      <c r="D48" s="24">
        <f>'Start sheet'!E44</f>
        <v>0</v>
      </c>
      <c r="E48" s="25">
        <f>'Start sheet'!F44</f>
        <v>0</v>
      </c>
      <c r="F48" s="210"/>
      <c r="G48" s="218"/>
      <c r="H48" s="101">
        <f>'Start sheet'!J44</f>
        <v>0</v>
      </c>
      <c r="I48" s="44">
        <f>'Start sheet'!K44</f>
        <v>0</v>
      </c>
      <c r="J48" s="44">
        <f>'Start sheet'!L44</f>
        <v>0</v>
      </c>
      <c r="K48" s="44">
        <f>'Start sheet'!M44</f>
        <v>0</v>
      </c>
      <c r="L48" s="210"/>
    </row>
    <row r="49" spans="1:7" ht="13.35" customHeight="1" x14ac:dyDescent="0.3">
      <c r="A49" s="21"/>
    </row>
    <row r="50" spans="1:7" ht="30" customHeight="1" thickBot="1" x14ac:dyDescent="0.35"/>
    <row r="51" spans="1:7" ht="44.25" customHeight="1" x14ac:dyDescent="0.25">
      <c r="A51" s="223" t="s">
        <v>30</v>
      </c>
      <c r="B51" s="224"/>
      <c r="C51" s="221" t="s">
        <v>23</v>
      </c>
      <c r="D51" s="222"/>
      <c r="E51" s="107" t="s">
        <v>24</v>
      </c>
      <c r="F51" s="219" t="s">
        <v>10</v>
      </c>
      <c r="G51" s="220"/>
    </row>
    <row r="52" spans="1:7" ht="30" customHeight="1" x14ac:dyDescent="0.45">
      <c r="A52" s="225" t="str">
        <f>'Start sheet'!B5</f>
        <v xml:space="preserve">East Devon G. C </v>
      </c>
      <c r="B52" s="226"/>
      <c r="C52" s="227">
        <f>'Start sheet'!C5</f>
        <v>181</v>
      </c>
      <c r="D52" s="227"/>
      <c r="E52" s="106">
        <f>'Start sheet'!D5</f>
        <v>0</v>
      </c>
      <c r="F52" s="228">
        <f>'Start sheet'!E5</f>
        <v>0</v>
      </c>
      <c r="G52" s="229"/>
    </row>
    <row r="53" spans="1:7" ht="30" customHeight="1" x14ac:dyDescent="0.45">
      <c r="A53" s="225" t="str">
        <f>'Start sheet'!B6</f>
        <v xml:space="preserve">Stover G.C </v>
      </c>
      <c r="B53" s="226"/>
      <c r="C53" s="227">
        <f>'Start sheet'!C6</f>
        <v>196</v>
      </c>
      <c r="D53" s="227"/>
      <c r="E53" s="106">
        <f>'Start sheet'!D6</f>
        <v>0</v>
      </c>
      <c r="F53" s="228">
        <f>'Start sheet'!E6</f>
        <v>0</v>
      </c>
      <c r="G53" s="229"/>
    </row>
    <row r="54" spans="1:7" ht="30" customHeight="1" x14ac:dyDescent="0.45">
      <c r="A54" s="225" t="str">
        <f>'Start sheet'!B7</f>
        <v>Bigbury G.C</v>
      </c>
      <c r="B54" s="226"/>
      <c r="C54" s="227">
        <f>'Start sheet'!C7</f>
        <v>168</v>
      </c>
      <c r="D54" s="227"/>
      <c r="E54" s="106">
        <f>'Start sheet'!D7</f>
        <v>0</v>
      </c>
      <c r="F54" s="228">
        <f>'Start sheet'!E7</f>
        <v>0</v>
      </c>
      <c r="G54" s="229"/>
    </row>
    <row r="55" spans="1:7" ht="30" customHeight="1" x14ac:dyDescent="0.45">
      <c r="A55" s="225" t="str">
        <f>'Start sheet'!B8</f>
        <v>Thurlestone G.C</v>
      </c>
      <c r="B55" s="226"/>
      <c r="C55" s="227">
        <f>'Start sheet'!C8</f>
        <v>182</v>
      </c>
      <c r="D55" s="227"/>
      <c r="E55" s="106">
        <f>'Start sheet'!D8</f>
        <v>0</v>
      </c>
      <c r="F55" s="228">
        <f>'Start sheet'!E8</f>
        <v>0</v>
      </c>
      <c r="G55" s="229"/>
    </row>
    <row r="56" spans="1:7" ht="30" customHeight="1" thickBot="1" x14ac:dyDescent="0.5">
      <c r="A56" s="230">
        <f>'Start sheet'!B9</f>
        <v>0</v>
      </c>
      <c r="B56" s="231"/>
      <c r="C56" s="232">
        <f>'Start sheet'!C9</f>
        <v>0</v>
      </c>
      <c r="D56" s="232"/>
      <c r="E56" s="108">
        <f>'Start sheet'!D9</f>
        <v>0</v>
      </c>
      <c r="F56" s="233">
        <f>'Start sheet'!E9</f>
        <v>0</v>
      </c>
      <c r="G56" s="234"/>
    </row>
  </sheetData>
  <mergeCells count="68">
    <mergeCell ref="A55:B55"/>
    <mergeCell ref="C55:D55"/>
    <mergeCell ref="F55:G55"/>
    <mergeCell ref="A56:B56"/>
    <mergeCell ref="C56:D56"/>
    <mergeCell ref="F56:G56"/>
    <mergeCell ref="A53:B53"/>
    <mergeCell ref="C53:D53"/>
    <mergeCell ref="F53:G53"/>
    <mergeCell ref="A54:B54"/>
    <mergeCell ref="C54:D54"/>
    <mergeCell ref="F54:G54"/>
    <mergeCell ref="F51:G51"/>
    <mergeCell ref="C51:D51"/>
    <mergeCell ref="A51:B51"/>
    <mergeCell ref="A52:B52"/>
    <mergeCell ref="C52:D52"/>
    <mergeCell ref="F52:G52"/>
    <mergeCell ref="L45:L46"/>
    <mergeCell ref="F47:F48"/>
    <mergeCell ref="L47:L48"/>
    <mergeCell ref="A37:A38"/>
    <mergeCell ref="F37:F38"/>
    <mergeCell ref="L37:L38"/>
    <mergeCell ref="F43:F44"/>
    <mergeCell ref="L43:L44"/>
    <mergeCell ref="G23:G38"/>
    <mergeCell ref="G43:G48"/>
    <mergeCell ref="F45:F46"/>
    <mergeCell ref="A33:A34"/>
    <mergeCell ref="F33:F34"/>
    <mergeCell ref="L35:L36"/>
    <mergeCell ref="A25:A26"/>
    <mergeCell ref="F25:F26"/>
    <mergeCell ref="A15:A16"/>
    <mergeCell ref="F15:F16"/>
    <mergeCell ref="L15:L16"/>
    <mergeCell ref="L25:L26"/>
    <mergeCell ref="A27:A28"/>
    <mergeCell ref="F27:F28"/>
    <mergeCell ref="L27:L28"/>
    <mergeCell ref="L17:L18"/>
    <mergeCell ref="A23:A24"/>
    <mergeCell ref="F23:F24"/>
    <mergeCell ref="L23:L24"/>
    <mergeCell ref="F17:F18"/>
    <mergeCell ref="A11:A12"/>
    <mergeCell ref="F11:F12"/>
    <mergeCell ref="L11:L12"/>
    <mergeCell ref="A13:A14"/>
    <mergeCell ref="F13:F14"/>
    <mergeCell ref="L13:L14"/>
    <mergeCell ref="B1:L1"/>
    <mergeCell ref="A43:A44"/>
    <mergeCell ref="A47:A48"/>
    <mergeCell ref="A45:A46"/>
    <mergeCell ref="A7:A8"/>
    <mergeCell ref="F7:F8"/>
    <mergeCell ref="A35:A36"/>
    <mergeCell ref="F35:F36"/>
    <mergeCell ref="A17:A18"/>
    <mergeCell ref="E2:H2"/>
    <mergeCell ref="L33:L34"/>
    <mergeCell ref="L7:L8"/>
    <mergeCell ref="G7:G18"/>
    <mergeCell ref="A9:A10"/>
    <mergeCell ref="F9:F10"/>
    <mergeCell ref="L9:L10"/>
  </mergeCells>
  <phoneticPr fontId="1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headerFooter>
    <oddHeader>&amp;L&amp;"-,Bold"&amp;16&amp;K04+000SDSL&amp;C&amp;"-,Bold"&amp;20&amp;K04+000South Devon Seniors League&amp;R&amp;"-,Bold"&amp;16&amp;K04+000SDSL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9"/>
  <sheetViews>
    <sheetView topLeftCell="A56" workbookViewId="0">
      <selection activeCell="D58" sqref="D58"/>
    </sheetView>
  </sheetViews>
  <sheetFormatPr defaultColWidth="8.85546875" defaultRowHeight="19.5" x14ac:dyDescent="0.3"/>
  <cols>
    <col min="1" max="1" width="10.42578125" style="176" customWidth="1"/>
    <col min="2" max="2" width="3.140625" style="176" customWidth="1"/>
    <col min="3" max="3" width="26" style="177" customWidth="1"/>
    <col min="4" max="6" width="8.85546875" style="163"/>
    <col min="7" max="7" width="4.28515625" style="177" customWidth="1"/>
    <col min="8" max="8" width="4.42578125" style="177" customWidth="1"/>
    <col min="9" max="9" width="8.85546875" style="176"/>
    <col min="10" max="10" width="3.140625" style="176" customWidth="1"/>
    <col min="11" max="11" width="28" style="177" customWidth="1"/>
    <col min="12" max="14" width="8.85546875" style="163"/>
    <col min="15" max="15" width="2.85546875" customWidth="1"/>
  </cols>
  <sheetData>
    <row r="1" spans="1:15" ht="22.5" customHeight="1" x14ac:dyDescent="0.3">
      <c r="A1" s="147" t="s">
        <v>22</v>
      </c>
      <c r="B1" s="148"/>
      <c r="C1" s="149" t="str">
        <f>'Start sheet'!$B$5</f>
        <v xml:space="preserve">East Devon G. C </v>
      </c>
      <c r="D1" s="150"/>
      <c r="E1" s="150" t="str">
        <f>'Start sheet'!$K$3</f>
        <v>Lime Green</v>
      </c>
      <c r="F1" s="150" t="s">
        <v>19</v>
      </c>
      <c r="G1" s="149"/>
      <c r="H1" s="151"/>
      <c r="I1" s="147" t="s">
        <v>22</v>
      </c>
      <c r="J1" s="148"/>
      <c r="K1" s="149" t="str">
        <f>'Start sheet'!$B$6</f>
        <v xml:space="preserve">Stover G.C </v>
      </c>
      <c r="L1" s="150"/>
      <c r="M1" s="150" t="str">
        <f>'Start sheet'!$K$3</f>
        <v>Lime Green</v>
      </c>
      <c r="N1" s="150" t="s">
        <v>19</v>
      </c>
      <c r="O1" s="1"/>
    </row>
    <row r="2" spans="1:15" ht="22.5" customHeight="1" x14ac:dyDescent="0.3">
      <c r="A2" s="152" t="s">
        <v>9</v>
      </c>
      <c r="B2" s="152"/>
      <c r="C2" s="153" t="str">
        <f>'Printable version'!B6</f>
        <v>Player</v>
      </c>
      <c r="D2" s="154" t="str">
        <f>'Printable version'!C6</f>
        <v>HI</v>
      </c>
      <c r="E2" s="154" t="str">
        <f>'Printable version'!D6</f>
        <v>CH</v>
      </c>
      <c r="F2" s="154" t="s">
        <v>16</v>
      </c>
      <c r="G2" s="149"/>
      <c r="H2" s="151"/>
      <c r="I2" s="152" t="s">
        <v>9</v>
      </c>
      <c r="J2" s="152"/>
      <c r="K2" s="153" t="str">
        <f>'Printable version'!H6</f>
        <v>Player</v>
      </c>
      <c r="L2" s="154" t="str">
        <f>'Printable version'!I6</f>
        <v>HI</v>
      </c>
      <c r="M2" s="154" t="str">
        <f>'Printable version'!J6</f>
        <v>CH</v>
      </c>
      <c r="N2" s="154" t="s">
        <v>16</v>
      </c>
      <c r="O2" s="1"/>
    </row>
    <row r="3" spans="1:15" ht="22.5" customHeight="1" x14ac:dyDescent="0.3">
      <c r="A3" s="235">
        <f>'Printable version'!A7</f>
        <v>0.44791666666666669</v>
      </c>
      <c r="B3" s="154" t="s">
        <v>20</v>
      </c>
      <c r="C3" s="153" t="str">
        <f>'Printable version'!B7</f>
        <v>Ian Peacock</v>
      </c>
      <c r="D3" s="155">
        <f>'Printable version'!C7</f>
        <v>6.9</v>
      </c>
      <c r="E3" s="156">
        <f>'Printable version'!D7</f>
        <v>7</v>
      </c>
      <c r="F3" s="156">
        <f>'Printable version'!E7</f>
        <v>6</v>
      </c>
      <c r="G3" s="149"/>
      <c r="H3" s="151"/>
      <c r="I3" s="235">
        <f>'Printable version'!A7</f>
        <v>0.44791666666666669</v>
      </c>
      <c r="J3" s="154" t="s">
        <v>20</v>
      </c>
      <c r="K3" s="153" t="str">
        <f>'Printable version'!H7</f>
        <v>Jeff Steward</v>
      </c>
      <c r="L3" s="155">
        <f>'Printable version'!I7</f>
        <v>7.2</v>
      </c>
      <c r="M3" s="156">
        <f>'Printable version'!J7</f>
        <v>8</v>
      </c>
      <c r="N3" s="156">
        <f>'Printable version'!K7</f>
        <v>7</v>
      </c>
      <c r="O3" s="1"/>
    </row>
    <row r="4" spans="1:15" ht="22.5" customHeight="1" x14ac:dyDescent="0.3">
      <c r="A4" s="236"/>
      <c r="B4" s="157" t="s">
        <v>21</v>
      </c>
      <c r="C4" s="153" t="str">
        <f>'Printable version'!B8</f>
        <v>Roger Rex</v>
      </c>
      <c r="D4" s="155">
        <v>15.6</v>
      </c>
      <c r="E4" s="156">
        <f>'Printable version'!D8</f>
        <v>18</v>
      </c>
      <c r="F4" s="156">
        <f>'Printable version'!E8</f>
        <v>15</v>
      </c>
      <c r="G4" s="149"/>
      <c r="H4" s="151"/>
      <c r="I4" s="236"/>
      <c r="J4" s="157" t="s">
        <v>21</v>
      </c>
      <c r="K4" s="153" t="str">
        <f>'Printable version'!H8</f>
        <v>Andy Livingstone</v>
      </c>
      <c r="L4" s="155">
        <f>'Printable version'!I8</f>
        <v>8.6999999999999993</v>
      </c>
      <c r="M4" s="156">
        <f>'Printable version'!J8</f>
        <v>9</v>
      </c>
      <c r="N4" s="156">
        <f>'Printable version'!K8</f>
        <v>8</v>
      </c>
      <c r="O4" s="1"/>
    </row>
    <row r="5" spans="1:15" ht="22.5" customHeight="1" x14ac:dyDescent="0.3">
      <c r="A5" s="158"/>
      <c r="B5" s="158"/>
      <c r="C5" s="159"/>
      <c r="D5" s="160"/>
      <c r="E5" s="161"/>
      <c r="F5" s="161"/>
      <c r="G5" s="159"/>
      <c r="H5" s="162"/>
      <c r="I5" s="158"/>
      <c r="J5" s="158"/>
      <c r="K5" s="159"/>
      <c r="L5" s="160"/>
      <c r="M5" s="161"/>
      <c r="N5" s="161"/>
      <c r="O5" s="46"/>
    </row>
    <row r="6" spans="1:15" ht="22.5" customHeight="1" x14ac:dyDescent="0.3">
      <c r="A6" s="163"/>
      <c r="B6" s="163"/>
      <c r="C6" s="149"/>
      <c r="D6" s="164"/>
      <c r="E6" s="165"/>
      <c r="F6" s="165"/>
      <c r="G6" s="149"/>
      <c r="H6" s="151"/>
      <c r="I6" s="163"/>
      <c r="J6" s="163"/>
      <c r="K6" s="149"/>
      <c r="L6" s="164"/>
      <c r="M6" s="165"/>
      <c r="N6" s="165"/>
      <c r="O6" s="1"/>
    </row>
    <row r="7" spans="1:15" ht="22.5" customHeight="1" x14ac:dyDescent="0.3">
      <c r="A7" s="166" t="s">
        <v>22</v>
      </c>
      <c r="B7" s="163"/>
      <c r="C7" s="149" t="str">
        <f>'Start sheet'!$B$5</f>
        <v xml:space="preserve">East Devon G. C </v>
      </c>
      <c r="D7" s="164"/>
      <c r="E7" s="150" t="str">
        <f>'Start sheet'!$K$3</f>
        <v>Lime Green</v>
      </c>
      <c r="F7" s="150" t="s">
        <v>19</v>
      </c>
      <c r="G7" s="149"/>
      <c r="H7" s="151"/>
      <c r="I7" s="166" t="s">
        <v>22</v>
      </c>
      <c r="J7" s="163"/>
      <c r="K7" s="149" t="str">
        <f>'Start sheet'!$B$6</f>
        <v xml:space="preserve">Stover G.C </v>
      </c>
      <c r="L7" s="164"/>
      <c r="M7" s="150" t="str">
        <f>'Start sheet'!$K$3</f>
        <v>Lime Green</v>
      </c>
      <c r="N7" s="150" t="s">
        <v>19</v>
      </c>
      <c r="O7" s="1"/>
    </row>
    <row r="8" spans="1:15" ht="22.5" customHeight="1" x14ac:dyDescent="0.3">
      <c r="A8" s="157" t="s">
        <v>9</v>
      </c>
      <c r="B8" s="157"/>
      <c r="C8" s="153" t="s">
        <v>32</v>
      </c>
      <c r="D8" s="155" t="s">
        <v>7</v>
      </c>
      <c r="E8" s="156" t="s">
        <v>8</v>
      </c>
      <c r="F8" s="156" t="s">
        <v>16</v>
      </c>
      <c r="G8" s="149"/>
      <c r="H8" s="151"/>
      <c r="I8" s="157" t="s">
        <v>9</v>
      </c>
      <c r="J8" s="157"/>
      <c r="K8" s="153" t="s">
        <v>32</v>
      </c>
      <c r="L8" s="155" t="s">
        <v>7</v>
      </c>
      <c r="M8" s="156" t="s">
        <v>8</v>
      </c>
      <c r="N8" s="156" t="s">
        <v>16</v>
      </c>
      <c r="O8" s="1"/>
    </row>
    <row r="9" spans="1:15" ht="22.5" customHeight="1" x14ac:dyDescent="0.3">
      <c r="A9" s="235">
        <f>'Printable version'!A9</f>
        <v>0.4548611111111111</v>
      </c>
      <c r="B9" s="154" t="s">
        <v>20</v>
      </c>
      <c r="C9" s="153" t="str">
        <f>'Printable version'!B9</f>
        <v>Paul Smith</v>
      </c>
      <c r="D9" s="155">
        <f>'Printable version'!C9</f>
        <v>15.8</v>
      </c>
      <c r="E9" s="156">
        <f>'Printable version'!D9</f>
        <v>17</v>
      </c>
      <c r="F9" s="156">
        <f>'Printable version'!E9</f>
        <v>14</v>
      </c>
      <c r="G9" s="149"/>
      <c r="H9" s="151"/>
      <c r="I9" s="235">
        <f>'Printable version'!A9</f>
        <v>0.4548611111111111</v>
      </c>
      <c r="J9" s="154" t="s">
        <v>20</v>
      </c>
      <c r="K9" s="153" t="str">
        <f>'Printable version'!H9</f>
        <v>Robb Phillips</v>
      </c>
      <c r="L9" s="155">
        <f>'Printable version'!I9</f>
        <v>5.2</v>
      </c>
      <c r="M9" s="156">
        <f>'Printable version'!J9</f>
        <v>6</v>
      </c>
      <c r="N9" s="156">
        <f>'Printable version'!K9</f>
        <v>5</v>
      </c>
      <c r="O9" s="1"/>
    </row>
    <row r="10" spans="1:15" ht="22.5" customHeight="1" x14ac:dyDescent="0.3">
      <c r="A10" s="236"/>
      <c r="B10" s="157" t="s">
        <v>21</v>
      </c>
      <c r="C10" s="153" t="str">
        <f>'Printable version'!B10</f>
        <v>Michael Ellen</v>
      </c>
      <c r="D10" s="155">
        <f>'Printable version'!C10</f>
        <v>17.3</v>
      </c>
      <c r="E10" s="156">
        <f>'Printable version'!D10</f>
        <v>18</v>
      </c>
      <c r="F10" s="156">
        <f>'Printable version'!E10</f>
        <v>15</v>
      </c>
      <c r="G10" s="149"/>
      <c r="H10" s="151"/>
      <c r="I10" s="236"/>
      <c r="J10" s="157" t="s">
        <v>21</v>
      </c>
      <c r="K10" s="153" t="str">
        <f>'Printable version'!H10</f>
        <v>John Pitts</v>
      </c>
      <c r="L10" s="155">
        <f>'Printable version'!I10</f>
        <v>11.5</v>
      </c>
      <c r="M10" s="156">
        <f>'Printable version'!J10</f>
        <v>12</v>
      </c>
      <c r="N10" s="156">
        <f>'Printable version'!K10</f>
        <v>10</v>
      </c>
      <c r="O10" s="1"/>
    </row>
    <row r="11" spans="1:15" ht="22.5" customHeight="1" x14ac:dyDescent="0.3">
      <c r="A11" s="167"/>
      <c r="B11" s="167"/>
      <c r="C11" s="159"/>
      <c r="D11" s="160"/>
      <c r="E11" s="161"/>
      <c r="F11" s="161"/>
      <c r="G11" s="159"/>
      <c r="H11" s="162"/>
      <c r="I11" s="158"/>
      <c r="J11" s="167"/>
      <c r="K11" s="159"/>
      <c r="L11" s="160"/>
      <c r="M11" s="161"/>
      <c r="N11" s="161"/>
      <c r="O11" s="1"/>
    </row>
    <row r="12" spans="1:15" ht="22.5" customHeight="1" x14ac:dyDescent="0.3">
      <c r="A12" s="150"/>
      <c r="B12" s="150"/>
      <c r="C12" s="149"/>
      <c r="D12" s="164"/>
      <c r="E12" s="165"/>
      <c r="F12" s="165"/>
      <c r="G12" s="149"/>
      <c r="H12" s="151"/>
      <c r="I12" s="163"/>
      <c r="J12" s="150"/>
      <c r="K12" s="149"/>
      <c r="L12" s="164"/>
      <c r="M12" s="165"/>
      <c r="N12" s="165"/>
      <c r="O12" s="1"/>
    </row>
    <row r="13" spans="1:15" ht="22.5" customHeight="1" x14ac:dyDescent="0.3">
      <c r="A13" s="166" t="s">
        <v>22</v>
      </c>
      <c r="B13" s="163"/>
      <c r="C13" s="149" t="str">
        <f>'Start sheet'!$B$5</f>
        <v xml:space="preserve">East Devon G. C </v>
      </c>
      <c r="D13" s="164"/>
      <c r="E13" s="150" t="str">
        <f>'Start sheet'!$K$3</f>
        <v>Lime Green</v>
      </c>
      <c r="F13" s="150" t="s">
        <v>19</v>
      </c>
      <c r="G13" s="149"/>
      <c r="H13" s="151"/>
      <c r="I13" s="166" t="s">
        <v>22</v>
      </c>
      <c r="J13" s="163"/>
      <c r="K13" s="149" t="str">
        <f>'Start sheet'!$B$6</f>
        <v xml:space="preserve">Stover G.C </v>
      </c>
      <c r="L13" s="164"/>
      <c r="M13" s="150" t="str">
        <f>'Start sheet'!$K$3</f>
        <v>Lime Green</v>
      </c>
      <c r="N13" s="150" t="s">
        <v>19</v>
      </c>
      <c r="O13" s="1"/>
    </row>
    <row r="14" spans="1:15" ht="22.5" customHeight="1" x14ac:dyDescent="0.3">
      <c r="A14" s="157" t="s">
        <v>9</v>
      </c>
      <c r="B14" s="157"/>
      <c r="C14" s="153" t="s">
        <v>32</v>
      </c>
      <c r="D14" s="155" t="s">
        <v>7</v>
      </c>
      <c r="E14" s="156" t="s">
        <v>8</v>
      </c>
      <c r="F14" s="156" t="s">
        <v>16</v>
      </c>
      <c r="G14" s="149"/>
      <c r="H14" s="151"/>
      <c r="I14" s="157" t="s">
        <v>9</v>
      </c>
      <c r="J14" s="157"/>
      <c r="K14" s="153" t="s">
        <v>32</v>
      </c>
      <c r="L14" s="155" t="s">
        <v>7</v>
      </c>
      <c r="M14" s="156" t="s">
        <v>8</v>
      </c>
      <c r="N14" s="156" t="s">
        <v>16</v>
      </c>
      <c r="O14" s="1"/>
    </row>
    <row r="15" spans="1:15" ht="22.5" customHeight="1" x14ac:dyDescent="0.3">
      <c r="A15" s="235">
        <f>'Printable version'!A11</f>
        <v>0.46180555555555552</v>
      </c>
      <c r="B15" s="154" t="s">
        <v>20</v>
      </c>
      <c r="C15" s="153" t="str">
        <f>'Printable version'!B11</f>
        <v xml:space="preserve">Paul Sear </v>
      </c>
      <c r="D15" s="155">
        <f>'Printable version'!C11</f>
        <v>6.1</v>
      </c>
      <c r="E15" s="156">
        <f>'Printable version'!D11</f>
        <v>6</v>
      </c>
      <c r="F15" s="156">
        <f>'Printable version'!E11</f>
        <v>5</v>
      </c>
      <c r="G15" s="149"/>
      <c r="H15" s="151"/>
      <c r="I15" s="235">
        <f>'Printable version'!A11</f>
        <v>0.46180555555555552</v>
      </c>
      <c r="J15" s="154" t="s">
        <v>20</v>
      </c>
      <c r="K15" s="153" t="str">
        <f>'Printable version'!H11</f>
        <v>Andy Carpenter</v>
      </c>
      <c r="L15" s="155">
        <f>'Printable version'!I11</f>
        <v>5</v>
      </c>
      <c r="M15" s="156">
        <f>'Printable version'!J11</f>
        <v>5</v>
      </c>
      <c r="N15" s="156">
        <f>'Printable version'!K11</f>
        <v>4</v>
      </c>
      <c r="O15" s="1"/>
    </row>
    <row r="16" spans="1:15" ht="22.5" customHeight="1" x14ac:dyDescent="0.3">
      <c r="A16" s="236"/>
      <c r="B16" s="157" t="s">
        <v>21</v>
      </c>
      <c r="C16" s="153" t="str">
        <f>'Printable version'!B12</f>
        <v>Nigel Goode</v>
      </c>
      <c r="D16" s="155">
        <f>'Printable version'!C12</f>
        <v>11.5</v>
      </c>
      <c r="E16" s="156">
        <f>'Printable version'!D12</f>
        <v>12</v>
      </c>
      <c r="F16" s="156">
        <f>'Printable version'!E12</f>
        <v>10</v>
      </c>
      <c r="G16" s="149"/>
      <c r="H16" s="151"/>
      <c r="I16" s="236"/>
      <c r="J16" s="157" t="s">
        <v>21</v>
      </c>
      <c r="K16" s="153" t="str">
        <f>'Printable version'!H12</f>
        <v>Clive Spalding</v>
      </c>
      <c r="L16" s="155">
        <f>'Printable version'!I12</f>
        <v>8.5</v>
      </c>
      <c r="M16" s="156">
        <f>'Printable version'!J12</f>
        <v>9</v>
      </c>
      <c r="N16" s="156">
        <f>'Printable version'!K12</f>
        <v>8</v>
      </c>
      <c r="O16" s="1"/>
    </row>
    <row r="17" spans="1:15" ht="22.5" customHeight="1" x14ac:dyDescent="0.3">
      <c r="A17" s="158"/>
      <c r="B17" s="158"/>
      <c r="C17" s="159"/>
      <c r="D17" s="160"/>
      <c r="E17" s="161"/>
      <c r="F17" s="161"/>
      <c r="G17" s="159"/>
      <c r="H17" s="162"/>
      <c r="I17" s="158"/>
      <c r="J17" s="158"/>
      <c r="K17" s="159"/>
      <c r="L17" s="160"/>
      <c r="M17" s="161"/>
      <c r="N17" s="161"/>
      <c r="O17" s="46"/>
    </row>
    <row r="18" spans="1:15" ht="22.5" customHeight="1" x14ac:dyDescent="0.3">
      <c r="A18" s="163"/>
      <c r="B18" s="163"/>
      <c r="C18" s="149"/>
      <c r="D18" s="164"/>
      <c r="E18" s="165"/>
      <c r="F18" s="165"/>
      <c r="G18" s="149"/>
      <c r="H18" s="151"/>
      <c r="I18" s="163"/>
      <c r="J18" s="163"/>
      <c r="K18" s="149"/>
      <c r="L18" s="164"/>
      <c r="M18" s="165"/>
      <c r="N18" s="165"/>
      <c r="O18" s="1"/>
    </row>
    <row r="19" spans="1:15" ht="22.5" customHeight="1" x14ac:dyDescent="0.3">
      <c r="A19" s="166" t="s">
        <v>22</v>
      </c>
      <c r="B19" s="163"/>
      <c r="C19" s="149" t="str">
        <f>'Start sheet'!$B$5</f>
        <v xml:space="preserve">East Devon G. C </v>
      </c>
      <c r="D19" s="164"/>
      <c r="E19" s="150" t="str">
        <f>'Start sheet'!$K$3</f>
        <v>Lime Green</v>
      </c>
      <c r="F19" s="150" t="s">
        <v>19</v>
      </c>
      <c r="G19" s="149"/>
      <c r="H19" s="151"/>
      <c r="I19" s="166" t="s">
        <v>22</v>
      </c>
      <c r="J19" s="163"/>
      <c r="K19" s="149" t="str">
        <f>'Start sheet'!$B$6</f>
        <v xml:space="preserve">Stover G.C </v>
      </c>
      <c r="L19" s="164"/>
      <c r="M19" s="150" t="str">
        <f>'Start sheet'!$K$3</f>
        <v>Lime Green</v>
      </c>
      <c r="N19" s="150" t="s">
        <v>19</v>
      </c>
      <c r="O19" s="1"/>
    </row>
    <row r="20" spans="1:15" ht="22.5" customHeight="1" x14ac:dyDescent="0.3">
      <c r="A20" s="157" t="s">
        <v>9</v>
      </c>
      <c r="B20" s="157"/>
      <c r="C20" s="153" t="s">
        <v>32</v>
      </c>
      <c r="D20" s="155" t="s">
        <v>7</v>
      </c>
      <c r="E20" s="156" t="s">
        <v>8</v>
      </c>
      <c r="F20" s="156" t="s">
        <v>16</v>
      </c>
      <c r="G20" s="149"/>
      <c r="H20" s="151"/>
      <c r="I20" s="157" t="s">
        <v>9</v>
      </c>
      <c r="J20" s="157"/>
      <c r="K20" s="153" t="s">
        <v>32</v>
      </c>
      <c r="L20" s="155" t="s">
        <v>7</v>
      </c>
      <c r="M20" s="156" t="s">
        <v>8</v>
      </c>
      <c r="N20" s="156" t="s">
        <v>16</v>
      </c>
      <c r="O20" s="1"/>
    </row>
    <row r="21" spans="1:15" ht="22.5" customHeight="1" x14ac:dyDescent="0.3">
      <c r="A21" s="235">
        <f>'Printable version'!A13</f>
        <v>0.46874999999999994</v>
      </c>
      <c r="B21" s="154" t="s">
        <v>20</v>
      </c>
      <c r="C21" s="153" t="str">
        <f>'Printable version'!B13</f>
        <v>David Harrison</v>
      </c>
      <c r="D21" s="155">
        <f>'Printable version'!C13</f>
        <v>11.5</v>
      </c>
      <c r="E21" s="156">
        <f>'Printable version'!D13</f>
        <v>12</v>
      </c>
      <c r="F21" s="156">
        <f>'Printable version'!E13</f>
        <v>10</v>
      </c>
      <c r="G21" s="149"/>
      <c r="H21" s="151"/>
      <c r="I21" s="235">
        <f>'Printable version'!A13</f>
        <v>0.46874999999999994</v>
      </c>
      <c r="J21" s="154" t="s">
        <v>20</v>
      </c>
      <c r="K21" s="153" t="str">
        <f>'Printable version'!H13</f>
        <v>Neil Goddard</v>
      </c>
      <c r="L21" s="155">
        <f>'Printable version'!I13</f>
        <v>6.6</v>
      </c>
      <c r="M21" s="156">
        <f>'Printable version'!J13</f>
        <v>7</v>
      </c>
      <c r="N21" s="156">
        <f>'Printable version'!K13</f>
        <v>6</v>
      </c>
      <c r="O21" s="1"/>
    </row>
    <row r="22" spans="1:15" ht="22.5" customHeight="1" x14ac:dyDescent="0.3">
      <c r="A22" s="236"/>
      <c r="B22" s="157" t="s">
        <v>21</v>
      </c>
      <c r="C22" s="153" t="str">
        <f>'Printable version'!B14</f>
        <v>Grant Hawes</v>
      </c>
      <c r="D22" s="155">
        <f>'Printable version'!C14</f>
        <v>9.4</v>
      </c>
      <c r="E22" s="156">
        <f>'Printable version'!D14</f>
        <v>10</v>
      </c>
      <c r="F22" s="156">
        <f>'Printable version'!E14</f>
        <v>9</v>
      </c>
      <c r="G22" s="149"/>
      <c r="H22" s="151"/>
      <c r="I22" s="236"/>
      <c r="J22" s="157" t="s">
        <v>21</v>
      </c>
      <c r="K22" s="153" t="str">
        <f>'Printable version'!H14</f>
        <v>Trevor Crossfield</v>
      </c>
      <c r="L22" s="155">
        <f>'Printable version'!I14</f>
        <v>11.7</v>
      </c>
      <c r="M22" s="156">
        <f>'Printable version'!J14</f>
        <v>12</v>
      </c>
      <c r="N22" s="156">
        <f>'Printable version'!K14</f>
        <v>10</v>
      </c>
      <c r="O22" s="1"/>
    </row>
    <row r="23" spans="1:15" ht="22.5" customHeight="1" x14ac:dyDescent="0.3">
      <c r="A23" s="158"/>
      <c r="B23" s="158"/>
      <c r="C23" s="159"/>
      <c r="D23" s="160"/>
      <c r="E23" s="161"/>
      <c r="F23" s="161"/>
      <c r="G23" s="159"/>
      <c r="H23" s="162"/>
      <c r="I23" s="158"/>
      <c r="J23" s="158"/>
      <c r="K23" s="159"/>
      <c r="L23" s="160"/>
      <c r="M23" s="161"/>
      <c r="N23" s="161"/>
      <c r="O23" s="46"/>
    </row>
    <row r="24" spans="1:15" ht="22.5" customHeight="1" x14ac:dyDescent="0.3">
      <c r="A24" s="163"/>
      <c r="B24" s="163"/>
      <c r="C24" s="149"/>
      <c r="D24" s="164"/>
      <c r="E24" s="165"/>
      <c r="F24" s="165"/>
      <c r="G24" s="149"/>
      <c r="H24" s="151"/>
      <c r="I24" s="163"/>
      <c r="J24" s="163"/>
      <c r="K24" s="149"/>
      <c r="L24" s="164"/>
      <c r="M24" s="165"/>
      <c r="N24" s="165"/>
      <c r="O24" s="1"/>
    </row>
    <row r="25" spans="1:15" ht="22.5" customHeight="1" x14ac:dyDescent="0.3">
      <c r="A25" s="166" t="s">
        <v>22</v>
      </c>
      <c r="B25" s="163"/>
      <c r="C25" s="149" t="str">
        <f>'Start sheet'!$B$5</f>
        <v xml:space="preserve">East Devon G. C </v>
      </c>
      <c r="D25" s="164"/>
      <c r="E25" s="165"/>
      <c r="F25" s="165"/>
      <c r="G25" s="149"/>
      <c r="H25" s="151"/>
      <c r="I25" s="166" t="s">
        <v>22</v>
      </c>
      <c r="J25" s="163"/>
      <c r="K25" s="149" t="str">
        <f>'Start sheet'!$B$6</f>
        <v xml:space="preserve">Stover G.C </v>
      </c>
      <c r="L25" s="164"/>
      <c r="M25" s="150" t="str">
        <f>'Start sheet'!$K$3</f>
        <v>Lime Green</v>
      </c>
      <c r="N25" s="150" t="s">
        <v>19</v>
      </c>
      <c r="O25" s="1"/>
    </row>
    <row r="26" spans="1:15" ht="22.5" customHeight="1" x14ac:dyDescent="0.3">
      <c r="A26" s="157" t="s">
        <v>9</v>
      </c>
      <c r="B26" s="157"/>
      <c r="C26" s="153" t="s">
        <v>32</v>
      </c>
      <c r="D26" s="155" t="s">
        <v>7</v>
      </c>
      <c r="E26" s="156" t="s">
        <v>8</v>
      </c>
      <c r="F26" s="156" t="s">
        <v>16</v>
      </c>
      <c r="G26" s="149"/>
      <c r="H26" s="151"/>
      <c r="I26" s="157" t="s">
        <v>9</v>
      </c>
      <c r="J26" s="157"/>
      <c r="K26" s="153" t="s">
        <v>32</v>
      </c>
      <c r="L26" s="155" t="s">
        <v>7</v>
      </c>
      <c r="M26" s="156" t="s">
        <v>8</v>
      </c>
      <c r="N26" s="156" t="s">
        <v>16</v>
      </c>
      <c r="O26" s="1"/>
    </row>
    <row r="27" spans="1:15" ht="22.5" customHeight="1" x14ac:dyDescent="0.3">
      <c r="A27" s="235">
        <f>'Printable version'!A15</f>
        <v>0.47569444444444436</v>
      </c>
      <c r="B27" s="154" t="s">
        <v>20</v>
      </c>
      <c r="C27" s="153" t="str">
        <f>'Printable version'!B15</f>
        <v>Charlie Kerslake</v>
      </c>
      <c r="D27" s="155">
        <f>'Printable version'!C15</f>
        <v>16.5</v>
      </c>
      <c r="E27" s="156">
        <f>'Printable version'!D15</f>
        <v>18</v>
      </c>
      <c r="F27" s="156">
        <f>'Printable version'!E15</f>
        <v>15</v>
      </c>
      <c r="G27" s="149"/>
      <c r="H27" s="151"/>
      <c r="I27" s="235">
        <f>'Printable version'!A15</f>
        <v>0.47569444444444436</v>
      </c>
      <c r="J27" s="154" t="s">
        <v>20</v>
      </c>
      <c r="K27" s="153" t="str">
        <f>'Printable version'!H15</f>
        <v>Steve Allen</v>
      </c>
      <c r="L27" s="155">
        <f>'Printable version'!I15</f>
        <v>3.9</v>
      </c>
      <c r="M27" s="156">
        <f>'Printable version'!J15</f>
        <v>4</v>
      </c>
      <c r="N27" s="156">
        <f>'Printable version'!K15</f>
        <v>3</v>
      </c>
      <c r="O27" s="1"/>
    </row>
    <row r="28" spans="1:15" ht="22.5" customHeight="1" x14ac:dyDescent="0.3">
      <c r="A28" s="236"/>
      <c r="B28" s="157" t="s">
        <v>21</v>
      </c>
      <c r="C28" s="153" t="str">
        <f>'Printable version'!B16</f>
        <v>Neil Roughton</v>
      </c>
      <c r="D28" s="155">
        <f>'Printable version'!C16</f>
        <v>12</v>
      </c>
      <c r="E28" s="156">
        <f>'Printable version'!D16</f>
        <v>13</v>
      </c>
      <c r="F28" s="156">
        <f>'Printable version'!E16</f>
        <v>11</v>
      </c>
      <c r="G28" s="149"/>
      <c r="H28" s="151"/>
      <c r="I28" s="236"/>
      <c r="J28" s="157" t="s">
        <v>21</v>
      </c>
      <c r="K28" s="153" t="str">
        <f>'Printable version'!H16</f>
        <v>Rob Vooght</v>
      </c>
      <c r="L28" s="155">
        <f>'Printable version'!I16</f>
        <v>9.3000000000000007</v>
      </c>
      <c r="M28" s="156">
        <f>'Printable version'!J16</f>
        <v>10</v>
      </c>
      <c r="N28" s="156">
        <f>'Printable version'!K16</f>
        <v>9</v>
      </c>
      <c r="O28" s="1"/>
    </row>
    <row r="29" spans="1:15" ht="22.5" customHeight="1" x14ac:dyDescent="0.3">
      <c r="A29" s="158"/>
      <c r="B29" s="158"/>
      <c r="C29" s="159"/>
      <c r="D29" s="160"/>
      <c r="E29" s="161"/>
      <c r="F29" s="161"/>
      <c r="G29" s="159"/>
      <c r="H29" s="162"/>
      <c r="I29" s="158"/>
      <c r="J29" s="158"/>
      <c r="K29" s="159"/>
      <c r="L29" s="160"/>
      <c r="M29" s="161"/>
      <c r="N29" s="161"/>
      <c r="O29" s="46"/>
    </row>
    <row r="30" spans="1:15" ht="22.5" customHeight="1" x14ac:dyDescent="0.3">
      <c r="A30" s="163"/>
      <c r="B30" s="163"/>
      <c r="C30" s="149"/>
      <c r="D30" s="164"/>
      <c r="E30" s="165"/>
      <c r="F30" s="165"/>
      <c r="G30" s="149"/>
      <c r="H30" s="151"/>
      <c r="I30" s="163"/>
      <c r="J30" s="163"/>
      <c r="K30" s="149"/>
      <c r="L30" s="164"/>
      <c r="M30" s="165"/>
      <c r="N30" s="165"/>
      <c r="O30" s="1"/>
    </row>
    <row r="31" spans="1:15" ht="22.5" customHeight="1" x14ac:dyDescent="0.3">
      <c r="A31" s="166" t="s">
        <v>22</v>
      </c>
      <c r="B31" s="163"/>
      <c r="C31" s="149" t="str">
        <f>'Start sheet'!$B$5</f>
        <v xml:space="preserve">East Devon G. C </v>
      </c>
      <c r="D31" s="164"/>
      <c r="E31" s="150" t="str">
        <f>'Start sheet'!$K$3</f>
        <v>Lime Green</v>
      </c>
      <c r="F31" s="150" t="s">
        <v>19</v>
      </c>
      <c r="G31" s="149"/>
      <c r="H31" s="151"/>
      <c r="I31" s="166" t="s">
        <v>22</v>
      </c>
      <c r="J31" s="163"/>
      <c r="K31" s="149" t="str">
        <f>'Start sheet'!$B$6</f>
        <v xml:space="preserve">Stover G.C </v>
      </c>
      <c r="L31" s="164"/>
      <c r="M31" s="150" t="str">
        <f>'Start sheet'!$K$3</f>
        <v>Lime Green</v>
      </c>
      <c r="N31" s="150" t="s">
        <v>19</v>
      </c>
      <c r="O31" s="1"/>
    </row>
    <row r="32" spans="1:15" ht="22.5" customHeight="1" x14ac:dyDescent="0.3">
      <c r="A32" s="157" t="s">
        <v>9</v>
      </c>
      <c r="B32" s="157"/>
      <c r="C32" s="153" t="s">
        <v>32</v>
      </c>
      <c r="D32" s="155" t="s">
        <v>7</v>
      </c>
      <c r="E32" s="156" t="s">
        <v>8</v>
      </c>
      <c r="F32" s="156" t="s">
        <v>16</v>
      </c>
      <c r="G32" s="149"/>
      <c r="H32" s="151"/>
      <c r="I32" s="157" t="s">
        <v>9</v>
      </c>
      <c r="J32" s="157"/>
      <c r="K32" s="153" t="s">
        <v>32</v>
      </c>
      <c r="L32" s="155" t="s">
        <v>7</v>
      </c>
      <c r="M32" s="156" t="s">
        <v>8</v>
      </c>
      <c r="N32" s="156" t="s">
        <v>16</v>
      </c>
      <c r="O32" s="1"/>
    </row>
    <row r="33" spans="1:15" ht="22.5" customHeight="1" x14ac:dyDescent="0.3">
      <c r="A33" s="235"/>
      <c r="B33" s="154" t="s">
        <v>20</v>
      </c>
      <c r="C33" s="153" t="str">
        <f>'Printable version'!B17</f>
        <v>Dennis Chivers</v>
      </c>
      <c r="D33" s="155">
        <f>'Printable version'!C17</f>
        <v>7.8</v>
      </c>
      <c r="E33" s="156">
        <f>'Printable version'!D17</f>
        <v>8</v>
      </c>
      <c r="F33" s="156">
        <f>'Printable version'!E17</f>
        <v>7</v>
      </c>
      <c r="G33" s="149"/>
      <c r="H33" s="151"/>
      <c r="I33" s="235"/>
      <c r="J33" s="154" t="s">
        <v>20</v>
      </c>
      <c r="K33" s="153" t="str">
        <f>'Printable version'!H17</f>
        <v>Chris Horrell</v>
      </c>
      <c r="L33" s="155">
        <f>'Printable version'!I17</f>
        <v>12.9</v>
      </c>
      <c r="M33" s="156">
        <f>'Printable version'!J17</f>
        <v>14</v>
      </c>
      <c r="N33" s="156">
        <f>'Printable version'!K17</f>
        <v>12</v>
      </c>
      <c r="O33" s="1"/>
    </row>
    <row r="34" spans="1:15" ht="22.5" customHeight="1" x14ac:dyDescent="0.3">
      <c r="A34" s="236"/>
      <c r="B34" s="157" t="s">
        <v>21</v>
      </c>
      <c r="C34" s="153" t="str">
        <f>'Printable version'!B18</f>
        <v>Chris Bird</v>
      </c>
      <c r="D34" s="155">
        <f>'Printable version'!C18</f>
        <v>10.6</v>
      </c>
      <c r="E34" s="156">
        <f>'Printable version'!D18</f>
        <v>11</v>
      </c>
      <c r="F34" s="156">
        <f>'Printable version'!E18</f>
        <v>9</v>
      </c>
      <c r="G34" s="149"/>
      <c r="H34" s="151"/>
      <c r="I34" s="236"/>
      <c r="J34" s="157" t="s">
        <v>21</v>
      </c>
      <c r="K34" s="153" t="str">
        <f>'Printable version'!H18</f>
        <v>Mike Brewer</v>
      </c>
      <c r="L34" s="155">
        <f>'Printable version'!I18</f>
        <v>18.5</v>
      </c>
      <c r="M34" s="156">
        <f>'Printable version'!J18</f>
        <v>20</v>
      </c>
      <c r="N34" s="156">
        <f>'Printable version'!K18</f>
        <v>17</v>
      </c>
      <c r="O34" s="1"/>
    </row>
    <row r="35" spans="1:15" ht="22.5" customHeight="1" x14ac:dyDescent="0.3">
      <c r="A35" s="158"/>
      <c r="B35" s="158"/>
      <c r="C35" s="159"/>
      <c r="D35" s="167"/>
      <c r="E35" s="167"/>
      <c r="F35" s="167"/>
      <c r="G35" s="159"/>
      <c r="H35" s="162"/>
      <c r="I35" s="158"/>
      <c r="J35" s="158"/>
      <c r="K35" s="159"/>
      <c r="L35" s="160"/>
      <c r="M35" s="161"/>
      <c r="N35" s="161"/>
      <c r="O35" s="46"/>
    </row>
    <row r="36" spans="1:15" ht="22.5" customHeight="1" x14ac:dyDescent="0.3">
      <c r="A36" s="163"/>
      <c r="B36" s="163"/>
      <c r="C36" s="149"/>
      <c r="D36" s="150"/>
      <c r="E36" s="150"/>
      <c r="F36" s="150"/>
      <c r="G36" s="149"/>
      <c r="H36" s="151"/>
      <c r="I36" s="163"/>
      <c r="J36" s="163"/>
      <c r="K36" s="149"/>
      <c r="L36" s="164"/>
      <c r="M36" s="165"/>
      <c r="N36" s="165"/>
      <c r="O36" s="1"/>
    </row>
    <row r="37" spans="1:15" ht="22.5" customHeight="1" x14ac:dyDescent="0.3">
      <c r="A37" s="147" t="s">
        <v>22</v>
      </c>
      <c r="B37" s="148"/>
      <c r="C37" s="149" t="str">
        <f>'Start sheet'!$B$7</f>
        <v>Bigbury G.C</v>
      </c>
      <c r="D37" s="150"/>
      <c r="E37" s="150" t="str">
        <f>'Start sheet'!$K$3</f>
        <v>Lime Green</v>
      </c>
      <c r="F37" s="150" t="s">
        <v>19</v>
      </c>
      <c r="G37" s="149"/>
      <c r="H37" s="151"/>
      <c r="I37" s="147" t="s">
        <v>22</v>
      </c>
      <c r="J37" s="148"/>
      <c r="K37" s="149" t="str">
        <f>'Start sheet'!$B$8</f>
        <v>Thurlestone G.C</v>
      </c>
      <c r="L37" s="150"/>
      <c r="M37" s="150" t="str">
        <f>'Start sheet'!$K$3</f>
        <v>Lime Green</v>
      </c>
      <c r="N37" s="150" t="s">
        <v>19</v>
      </c>
      <c r="O37" s="1"/>
    </row>
    <row r="38" spans="1:15" ht="22.5" customHeight="1" x14ac:dyDescent="0.3">
      <c r="A38" s="157" t="s">
        <v>9</v>
      </c>
      <c r="B38" s="157"/>
      <c r="C38" s="153" t="str">
        <f>'Printable version'!B22</f>
        <v>Player</v>
      </c>
      <c r="D38" s="154" t="str">
        <f>'Printable version'!C22</f>
        <v>HI</v>
      </c>
      <c r="E38" s="154" t="str">
        <f>'Printable version'!D22</f>
        <v>CH</v>
      </c>
      <c r="F38" s="154" t="s">
        <v>16</v>
      </c>
      <c r="G38" s="149"/>
      <c r="H38" s="151"/>
      <c r="I38" s="157" t="str">
        <f t="shared" ref="I38" si="0">A38</f>
        <v>Time</v>
      </c>
      <c r="J38" s="157"/>
      <c r="K38" s="153" t="str">
        <f>'Printable version'!H22</f>
        <v>Player</v>
      </c>
      <c r="L38" s="154" t="str">
        <f>'Printable version'!I22</f>
        <v>HI</v>
      </c>
      <c r="M38" s="154" t="str">
        <f>'Printable version'!J22</f>
        <v>CH</v>
      </c>
      <c r="N38" s="154" t="s">
        <v>16</v>
      </c>
      <c r="O38" s="1"/>
    </row>
    <row r="39" spans="1:15" ht="22.5" customHeight="1" x14ac:dyDescent="0.3">
      <c r="A39" s="235">
        <f>'Printable version'!A17</f>
        <v>0.48263888888888878</v>
      </c>
      <c r="B39" s="154" t="s">
        <v>20</v>
      </c>
      <c r="C39" s="153" t="str">
        <f>'Printable version'!B23</f>
        <v>Steve Ryder</v>
      </c>
      <c r="D39" s="155">
        <f>'Printable version'!C23</f>
        <v>7.1</v>
      </c>
      <c r="E39" s="156">
        <f>'Printable version'!D23</f>
        <v>8</v>
      </c>
      <c r="F39" s="156">
        <f>'Printable version'!E23</f>
        <v>7</v>
      </c>
      <c r="G39" s="149"/>
      <c r="H39" s="151"/>
      <c r="I39" s="235">
        <f>'Printable version'!A17</f>
        <v>0.48263888888888878</v>
      </c>
      <c r="J39" s="154" t="s">
        <v>20</v>
      </c>
      <c r="K39" s="153" t="str">
        <f>'Printable version'!H23</f>
        <v>Garth Gregory</v>
      </c>
      <c r="L39" s="155">
        <f>'Printable version'!I23</f>
        <v>23.1</v>
      </c>
      <c r="M39" s="156">
        <f>'Printable version'!J23</f>
        <v>25</v>
      </c>
      <c r="N39" s="156">
        <f>'Printable version'!K23</f>
        <v>21</v>
      </c>
      <c r="O39" s="1"/>
    </row>
    <row r="40" spans="1:15" ht="22.5" customHeight="1" x14ac:dyDescent="0.3">
      <c r="A40" s="236"/>
      <c r="B40" s="157" t="s">
        <v>21</v>
      </c>
      <c r="C40" s="153" t="str">
        <f>'Printable version'!B24</f>
        <v>Mike Heath</v>
      </c>
      <c r="D40" s="155">
        <f>'Printable version'!C24</f>
        <v>18.399999999999999</v>
      </c>
      <c r="E40" s="156">
        <f>'Printable version'!D24</f>
        <v>20</v>
      </c>
      <c r="F40" s="156">
        <f>'Printable version'!E24</f>
        <v>17</v>
      </c>
      <c r="G40" s="149"/>
      <c r="H40" s="151"/>
      <c r="I40" s="236"/>
      <c r="J40" s="157" t="s">
        <v>21</v>
      </c>
      <c r="K40" s="153" t="str">
        <f>'Printable version'!H24</f>
        <v xml:space="preserve">Owen Rees </v>
      </c>
      <c r="L40" s="155">
        <f>'Printable version'!I24</f>
        <v>22.4</v>
      </c>
      <c r="M40" s="156">
        <f>'Printable version'!J24</f>
        <v>24</v>
      </c>
      <c r="N40" s="156">
        <f>'Printable version'!K24</f>
        <v>20</v>
      </c>
      <c r="O40" s="1"/>
    </row>
    <row r="41" spans="1:15" ht="22.5" customHeight="1" x14ac:dyDescent="0.3">
      <c r="A41" s="158"/>
      <c r="B41" s="158"/>
      <c r="C41" s="159"/>
      <c r="D41" s="160"/>
      <c r="E41" s="161"/>
      <c r="F41" s="161"/>
      <c r="G41" s="159"/>
      <c r="H41" s="162"/>
      <c r="I41" s="168"/>
      <c r="J41" s="158"/>
      <c r="K41" s="159"/>
      <c r="L41" s="160"/>
      <c r="M41" s="161"/>
      <c r="N41" s="161"/>
      <c r="O41" s="46"/>
    </row>
    <row r="42" spans="1:15" ht="22.5" customHeight="1" x14ac:dyDescent="0.3">
      <c r="A42" s="163"/>
      <c r="B42" s="163"/>
      <c r="C42" s="149"/>
      <c r="D42" s="164"/>
      <c r="E42" s="165"/>
      <c r="F42" s="165"/>
      <c r="G42" s="149"/>
      <c r="H42" s="151"/>
      <c r="I42" s="148"/>
      <c r="J42" s="163"/>
      <c r="K42" s="149"/>
      <c r="L42" s="164"/>
      <c r="M42" s="165"/>
      <c r="N42" s="165"/>
      <c r="O42" s="1"/>
    </row>
    <row r="43" spans="1:15" ht="22.5" customHeight="1" x14ac:dyDescent="0.3">
      <c r="A43" s="166" t="s">
        <v>22</v>
      </c>
      <c r="B43" s="163"/>
      <c r="C43" s="149" t="str">
        <f>'Start sheet'!$B$7</f>
        <v>Bigbury G.C</v>
      </c>
      <c r="D43" s="164"/>
      <c r="E43" s="150" t="str">
        <f>'Start sheet'!$K$3</f>
        <v>Lime Green</v>
      </c>
      <c r="F43" s="150" t="s">
        <v>19</v>
      </c>
      <c r="G43" s="149"/>
      <c r="H43" s="151"/>
      <c r="I43" s="147" t="s">
        <v>22</v>
      </c>
      <c r="J43" s="163"/>
      <c r="K43" s="149" t="str">
        <f>'Start sheet'!$B$8</f>
        <v>Thurlestone G.C</v>
      </c>
      <c r="L43" s="164"/>
      <c r="M43" s="150" t="str">
        <f>'Start sheet'!$K$3</f>
        <v>Lime Green</v>
      </c>
      <c r="N43" s="150" t="s">
        <v>19</v>
      </c>
      <c r="O43" s="1"/>
    </row>
    <row r="44" spans="1:15" ht="22.5" customHeight="1" x14ac:dyDescent="0.3">
      <c r="A44" s="157" t="s">
        <v>9</v>
      </c>
      <c r="B44" s="157"/>
      <c r="C44" s="153" t="s">
        <v>32</v>
      </c>
      <c r="D44" s="155" t="s">
        <v>7</v>
      </c>
      <c r="E44" s="156" t="s">
        <v>8</v>
      </c>
      <c r="F44" s="156" t="s">
        <v>16</v>
      </c>
      <c r="G44" s="149"/>
      <c r="H44" s="151"/>
      <c r="I44" s="157" t="str">
        <f t="shared" ref="I44" si="1">A44</f>
        <v>Time</v>
      </c>
      <c r="J44" s="157"/>
      <c r="K44" s="153" t="s">
        <v>32</v>
      </c>
      <c r="L44" s="155" t="s">
        <v>7</v>
      </c>
      <c r="M44" s="156" t="s">
        <v>8</v>
      </c>
      <c r="N44" s="156" t="s">
        <v>16</v>
      </c>
      <c r="O44" s="1"/>
    </row>
    <row r="45" spans="1:15" ht="22.5" customHeight="1" x14ac:dyDescent="0.3">
      <c r="A45" s="235">
        <f>'Printable version'!A23</f>
        <v>0.4895833333333332</v>
      </c>
      <c r="B45" s="154" t="s">
        <v>20</v>
      </c>
      <c r="C45" s="153" t="str">
        <f>'Printable version'!B25</f>
        <v>Tony Pitcher</v>
      </c>
      <c r="D45" s="155">
        <f>'Printable version'!C25</f>
        <v>9.4</v>
      </c>
      <c r="E45" s="156">
        <f>'Printable version'!D25</f>
        <v>10</v>
      </c>
      <c r="F45" s="156">
        <f>'Printable version'!E25</f>
        <v>9</v>
      </c>
      <c r="G45" s="149"/>
      <c r="H45" s="151"/>
      <c r="I45" s="235">
        <f>'Printable version'!A23</f>
        <v>0.4895833333333332</v>
      </c>
      <c r="J45" s="154" t="s">
        <v>20</v>
      </c>
      <c r="K45" s="153" t="str">
        <f>'Printable version'!H25</f>
        <v xml:space="preserve">Jim Stewart </v>
      </c>
      <c r="L45" s="155">
        <f>'Printable version'!I25</f>
        <v>7.5</v>
      </c>
      <c r="M45" s="156">
        <f>'Printable version'!J25</f>
        <v>8</v>
      </c>
      <c r="N45" s="156">
        <f>'Printable version'!K25</f>
        <v>7</v>
      </c>
      <c r="O45" s="1"/>
    </row>
    <row r="46" spans="1:15" ht="22.5" customHeight="1" x14ac:dyDescent="0.3">
      <c r="A46" s="236"/>
      <c r="B46" s="157" t="s">
        <v>21</v>
      </c>
      <c r="C46" s="153" t="str">
        <f>'Printable version'!B26</f>
        <v>Roy Stevens</v>
      </c>
      <c r="D46" s="155">
        <f>'Printable version'!C26</f>
        <v>12.1</v>
      </c>
      <c r="E46" s="156">
        <f>'Printable version'!D26</f>
        <v>13</v>
      </c>
      <c r="F46" s="156">
        <f>'Printable version'!E26</f>
        <v>11</v>
      </c>
      <c r="G46" s="149"/>
      <c r="H46" s="151"/>
      <c r="I46" s="236"/>
      <c r="J46" s="157" t="s">
        <v>21</v>
      </c>
      <c r="K46" s="153" t="str">
        <f>'Printable version'!H26</f>
        <v xml:space="preserve">Peter Coates </v>
      </c>
      <c r="L46" s="155">
        <f>'Printable version'!I26</f>
        <v>15</v>
      </c>
      <c r="M46" s="156">
        <f>'Printable version'!J26</f>
        <v>16</v>
      </c>
      <c r="N46" s="156">
        <f>'Printable version'!K26</f>
        <v>14</v>
      </c>
      <c r="O46" s="1"/>
    </row>
    <row r="47" spans="1:15" ht="22.5" customHeight="1" x14ac:dyDescent="0.3">
      <c r="A47" s="158"/>
      <c r="B47" s="158"/>
      <c r="C47" s="159"/>
      <c r="D47" s="160"/>
      <c r="E47" s="161"/>
      <c r="F47" s="161"/>
      <c r="G47" s="159"/>
      <c r="H47" s="162"/>
      <c r="I47" s="168"/>
      <c r="J47" s="158"/>
      <c r="K47" s="159"/>
      <c r="L47" s="160"/>
      <c r="M47" s="161"/>
      <c r="N47" s="161"/>
      <c r="O47" s="46"/>
    </row>
    <row r="48" spans="1:15" ht="22.5" customHeight="1" x14ac:dyDescent="0.3">
      <c r="A48" s="163"/>
      <c r="B48" s="163"/>
      <c r="C48" s="149"/>
      <c r="D48" s="164"/>
      <c r="E48" s="165"/>
      <c r="F48" s="165"/>
      <c r="G48" s="149"/>
      <c r="H48" s="151"/>
      <c r="I48" s="148"/>
      <c r="J48" s="163"/>
      <c r="K48" s="149"/>
      <c r="L48" s="164"/>
      <c r="M48" s="165"/>
      <c r="N48" s="165"/>
      <c r="O48" s="1"/>
    </row>
    <row r="49" spans="1:15" ht="22.5" customHeight="1" x14ac:dyDescent="0.3">
      <c r="A49" s="166" t="s">
        <v>22</v>
      </c>
      <c r="B49" s="163"/>
      <c r="C49" s="149" t="str">
        <f>'Start sheet'!$B$7</f>
        <v>Bigbury G.C</v>
      </c>
      <c r="D49" s="164"/>
      <c r="E49" s="150" t="str">
        <f>'Start sheet'!$K$3</f>
        <v>Lime Green</v>
      </c>
      <c r="F49" s="150" t="s">
        <v>19</v>
      </c>
      <c r="G49" s="149"/>
      <c r="H49" s="151"/>
      <c r="I49" s="147" t="s">
        <v>22</v>
      </c>
      <c r="J49" s="163"/>
      <c r="K49" s="149" t="str">
        <f>'Start sheet'!$B$8</f>
        <v>Thurlestone G.C</v>
      </c>
      <c r="L49" s="164"/>
      <c r="M49" s="150" t="str">
        <f>'Start sheet'!$K$3</f>
        <v>Lime Green</v>
      </c>
      <c r="N49" s="150" t="s">
        <v>19</v>
      </c>
      <c r="O49" s="1"/>
    </row>
    <row r="50" spans="1:15" ht="22.5" customHeight="1" x14ac:dyDescent="0.3">
      <c r="A50" s="157" t="s">
        <v>9</v>
      </c>
      <c r="B50" s="157"/>
      <c r="C50" s="153" t="s">
        <v>32</v>
      </c>
      <c r="D50" s="155" t="s">
        <v>7</v>
      </c>
      <c r="E50" s="156" t="s">
        <v>8</v>
      </c>
      <c r="F50" s="156" t="s">
        <v>16</v>
      </c>
      <c r="G50" s="149"/>
      <c r="H50" s="151"/>
      <c r="I50" s="157" t="str">
        <f t="shared" ref="I50" si="2">A50</f>
        <v>Time</v>
      </c>
      <c r="J50" s="157"/>
      <c r="K50" s="153" t="s">
        <v>32</v>
      </c>
      <c r="L50" s="155" t="s">
        <v>7</v>
      </c>
      <c r="M50" s="156" t="s">
        <v>8</v>
      </c>
      <c r="N50" s="156" t="s">
        <v>16</v>
      </c>
      <c r="O50" s="1"/>
    </row>
    <row r="51" spans="1:15" ht="22.5" customHeight="1" x14ac:dyDescent="0.3">
      <c r="A51" s="235">
        <f>'Printable version'!A25</f>
        <v>0.49652777777777762</v>
      </c>
      <c r="B51" s="154" t="s">
        <v>20</v>
      </c>
      <c r="C51" s="153" t="str">
        <f>'Printable version'!B27</f>
        <v>Tony Bunch</v>
      </c>
      <c r="D51" s="155">
        <f>'Printable version'!C27</f>
        <v>15.4</v>
      </c>
      <c r="E51" s="156">
        <f>'Printable version'!D27</f>
        <v>16</v>
      </c>
      <c r="F51" s="156">
        <f>'Printable version'!E27</f>
        <v>14</v>
      </c>
      <c r="G51" s="149"/>
      <c r="H51" s="151"/>
      <c r="I51" s="235">
        <f>'Printable version'!A25</f>
        <v>0.49652777777777762</v>
      </c>
      <c r="J51" s="154" t="s">
        <v>20</v>
      </c>
      <c r="K51" s="153" t="str">
        <f>'Printable version'!H27</f>
        <v xml:space="preserve">Stewart Barnes </v>
      </c>
      <c r="L51" s="155">
        <f>'Printable version'!I27</f>
        <v>5.0999999999999996</v>
      </c>
      <c r="M51" s="156">
        <f>'Printable version'!J27</f>
        <v>5</v>
      </c>
      <c r="N51" s="156">
        <f>'Printable version'!K27</f>
        <v>4</v>
      </c>
      <c r="O51" s="1"/>
    </row>
    <row r="52" spans="1:15" ht="22.5" customHeight="1" x14ac:dyDescent="0.3">
      <c r="A52" s="236"/>
      <c r="B52" s="157" t="s">
        <v>21</v>
      </c>
      <c r="C52" s="153" t="str">
        <f>'Printable version'!B28</f>
        <v>Roger Edwards</v>
      </c>
      <c r="D52" s="155">
        <f>'Printable version'!C28</f>
        <v>16</v>
      </c>
      <c r="E52" s="156">
        <f>'Printable version'!D28</f>
        <v>17</v>
      </c>
      <c r="F52" s="156">
        <f>'Printable version'!E28</f>
        <v>14</v>
      </c>
      <c r="G52" s="149"/>
      <c r="H52" s="151"/>
      <c r="I52" s="236"/>
      <c r="J52" s="157" t="s">
        <v>21</v>
      </c>
      <c r="K52" s="153" t="str">
        <f>'Printable version'!H28</f>
        <v>David Doyle</v>
      </c>
      <c r="L52" s="155">
        <f>'Printable version'!I28</f>
        <v>16.600000000000001</v>
      </c>
      <c r="M52" s="156">
        <f>'Printable version'!J28</f>
        <v>18</v>
      </c>
      <c r="N52" s="156">
        <f>'Printable version'!K28</f>
        <v>15</v>
      </c>
      <c r="O52" s="1"/>
    </row>
    <row r="53" spans="1:15" ht="22.5" customHeight="1" x14ac:dyDescent="0.3">
      <c r="A53" s="167"/>
      <c r="B53" s="167"/>
      <c r="C53" s="159"/>
      <c r="D53" s="167"/>
      <c r="E53" s="167"/>
      <c r="F53" s="167"/>
      <c r="G53" s="159"/>
      <c r="H53" s="162"/>
      <c r="I53" s="168"/>
      <c r="J53" s="167"/>
      <c r="K53" s="159"/>
      <c r="L53" s="167"/>
      <c r="M53" s="167"/>
      <c r="N53" s="167"/>
      <c r="O53" s="46"/>
    </row>
    <row r="54" spans="1:15" ht="22.5" customHeight="1" x14ac:dyDescent="0.3">
      <c r="A54" s="150"/>
      <c r="B54" s="150"/>
      <c r="C54" s="149"/>
      <c r="D54" s="150"/>
      <c r="E54" s="150"/>
      <c r="F54" s="150"/>
      <c r="G54" s="149"/>
      <c r="H54" s="151"/>
      <c r="I54" s="148"/>
      <c r="J54" s="150"/>
      <c r="K54" s="149"/>
      <c r="L54" s="150"/>
      <c r="M54" s="150"/>
      <c r="N54" s="150"/>
      <c r="O54" s="1"/>
    </row>
    <row r="55" spans="1:15" ht="22.5" customHeight="1" x14ac:dyDescent="0.3">
      <c r="A55" s="148"/>
      <c r="B55" s="148"/>
      <c r="C55" s="149" t="str">
        <f>'Start sheet'!$B$7</f>
        <v>Bigbury G.C</v>
      </c>
      <c r="D55" s="150"/>
      <c r="E55" s="150" t="str">
        <f>'Start sheet'!$K$3</f>
        <v>Lime Green</v>
      </c>
      <c r="F55" s="150" t="s">
        <v>19</v>
      </c>
      <c r="G55" s="149"/>
      <c r="H55" s="151"/>
      <c r="I55" s="147" t="s">
        <v>22</v>
      </c>
      <c r="J55" s="148"/>
      <c r="K55" s="149" t="str">
        <f>'Start sheet'!$B$8</f>
        <v>Thurlestone G.C</v>
      </c>
      <c r="L55" s="150"/>
      <c r="M55" s="150" t="str">
        <f>'Start sheet'!$K$3</f>
        <v>Lime Green</v>
      </c>
      <c r="N55" s="150" t="s">
        <v>19</v>
      </c>
      <c r="O55" s="1"/>
    </row>
    <row r="56" spans="1:15" ht="22.5" customHeight="1" x14ac:dyDescent="0.3">
      <c r="A56" s="157" t="s">
        <v>9</v>
      </c>
      <c r="B56" s="157"/>
      <c r="C56" s="153" t="str">
        <f>'Printable version'!B32</f>
        <v>Player</v>
      </c>
      <c r="D56" s="154" t="str">
        <f>'Printable version'!C32</f>
        <v>HI</v>
      </c>
      <c r="E56" s="154" t="str">
        <f>'Printable version'!D32</f>
        <v>CH</v>
      </c>
      <c r="F56" s="154" t="s">
        <v>16</v>
      </c>
      <c r="G56" s="149"/>
      <c r="H56" s="151"/>
      <c r="I56" s="157" t="str">
        <f t="shared" ref="I56" si="3">A62</f>
        <v>Time</v>
      </c>
      <c r="J56" s="157"/>
      <c r="K56" s="153" t="str">
        <f>'Printable version'!H32</f>
        <v>Player</v>
      </c>
      <c r="L56" s="154" t="str">
        <f>'Printable version'!I32</f>
        <v>HI</v>
      </c>
      <c r="M56" s="154" t="str">
        <f>'Printable version'!J32</f>
        <v>CH</v>
      </c>
      <c r="N56" s="154" t="s">
        <v>16</v>
      </c>
      <c r="O56" s="1"/>
    </row>
    <row r="57" spans="1:15" ht="22.5" customHeight="1" x14ac:dyDescent="0.3">
      <c r="A57" s="235">
        <f>'Printable version'!A27</f>
        <v>0.5034722222222221</v>
      </c>
      <c r="B57" s="154" t="s">
        <v>20</v>
      </c>
      <c r="C57" s="153" t="str">
        <f>'Printable version'!B33</f>
        <v>Jason Holtom</v>
      </c>
      <c r="D57" s="155">
        <f>'Printable version'!C33</f>
        <v>10.5</v>
      </c>
      <c r="E57" s="156">
        <f>'Printable version'!D33</f>
        <v>11</v>
      </c>
      <c r="F57" s="156">
        <f>'Printable version'!E33</f>
        <v>9</v>
      </c>
      <c r="G57" s="149"/>
      <c r="H57" s="151"/>
      <c r="I57" s="235">
        <f>'Printable version'!A27</f>
        <v>0.5034722222222221</v>
      </c>
      <c r="J57" s="154" t="s">
        <v>20</v>
      </c>
      <c r="K57" s="153" t="str">
        <f>'Printable version'!H33</f>
        <v xml:space="preserve">Philip Laud </v>
      </c>
      <c r="L57" s="155">
        <f>'Printable version'!I33</f>
        <v>14.4</v>
      </c>
      <c r="M57" s="156">
        <f>'Printable version'!J33</f>
        <v>15</v>
      </c>
      <c r="N57" s="156">
        <f>'Printable version'!K33</f>
        <v>13</v>
      </c>
      <c r="O57" s="1"/>
    </row>
    <row r="58" spans="1:15" ht="22.5" customHeight="1" x14ac:dyDescent="0.3">
      <c r="A58" s="236"/>
      <c r="B58" s="157" t="s">
        <v>21</v>
      </c>
      <c r="C58" s="153" t="str">
        <f>'Printable version'!B34</f>
        <v>Ant Greenwood</v>
      </c>
      <c r="D58" s="155">
        <f>'Printable version'!C34</f>
        <v>16.3</v>
      </c>
      <c r="E58" s="156">
        <f>'Printable version'!D34</f>
        <v>17</v>
      </c>
      <c r="F58" s="156">
        <f>'Printable version'!E34</f>
        <v>14</v>
      </c>
      <c r="G58" s="149"/>
      <c r="H58" s="151"/>
      <c r="I58" s="236"/>
      <c r="J58" s="157" t="s">
        <v>21</v>
      </c>
      <c r="K58" s="153" t="str">
        <f>'Printable version'!H34</f>
        <v>Jeremy Poyntz</v>
      </c>
      <c r="L58" s="155">
        <f>'Printable version'!I34</f>
        <v>18.399999999999999</v>
      </c>
      <c r="M58" s="156">
        <f>'Printable version'!J34</f>
        <v>20</v>
      </c>
      <c r="N58" s="156">
        <f>'Printable version'!K34</f>
        <v>17</v>
      </c>
      <c r="O58" s="1"/>
    </row>
    <row r="59" spans="1:15" ht="22.5" customHeight="1" x14ac:dyDescent="0.3">
      <c r="A59" s="158"/>
      <c r="B59" s="158"/>
      <c r="C59" s="159"/>
      <c r="D59" s="160"/>
      <c r="E59" s="161"/>
      <c r="F59" s="161"/>
      <c r="G59" s="159"/>
      <c r="H59" s="162"/>
      <c r="I59" s="168"/>
      <c r="J59" s="158"/>
      <c r="K59" s="159"/>
      <c r="L59" s="160"/>
      <c r="M59" s="161"/>
      <c r="N59" s="161"/>
      <c r="O59" s="46"/>
    </row>
    <row r="60" spans="1:15" ht="22.5" customHeight="1" x14ac:dyDescent="0.3">
      <c r="A60" s="163"/>
      <c r="B60" s="163"/>
      <c r="C60" s="149"/>
      <c r="D60" s="164"/>
      <c r="E60" s="165"/>
      <c r="F60" s="165"/>
      <c r="G60" s="149"/>
      <c r="H60" s="151"/>
      <c r="I60" s="148"/>
      <c r="J60" s="163"/>
      <c r="K60" s="149"/>
      <c r="L60" s="164"/>
      <c r="M60" s="165" t="s">
        <v>27</v>
      </c>
      <c r="N60" s="165"/>
      <c r="O60" s="1"/>
    </row>
    <row r="61" spans="1:15" ht="22.5" customHeight="1" x14ac:dyDescent="0.3">
      <c r="A61" s="166" t="s">
        <v>22</v>
      </c>
      <c r="B61" s="163"/>
      <c r="C61" s="149" t="str">
        <f>'Start sheet'!$B$7</f>
        <v>Bigbury G.C</v>
      </c>
      <c r="D61" s="164"/>
      <c r="E61" s="150" t="str">
        <f>'Start sheet'!$K$3</f>
        <v>Lime Green</v>
      </c>
      <c r="F61" s="150" t="s">
        <v>19</v>
      </c>
      <c r="G61" s="149"/>
      <c r="H61" s="151"/>
      <c r="I61" s="148"/>
      <c r="J61" s="163"/>
      <c r="K61" s="149" t="str">
        <f>'Start sheet'!$B$8</f>
        <v>Thurlestone G.C</v>
      </c>
      <c r="L61" s="164"/>
      <c r="M61" s="150" t="str">
        <f>'Start sheet'!$K$3</f>
        <v>Lime Green</v>
      </c>
      <c r="N61" s="150" t="s">
        <v>19</v>
      </c>
      <c r="O61" s="1"/>
    </row>
    <row r="62" spans="1:15" ht="22.5" customHeight="1" x14ac:dyDescent="0.3">
      <c r="A62" s="157" t="s">
        <v>9</v>
      </c>
      <c r="B62" s="157"/>
      <c r="C62" s="153" t="s">
        <v>32</v>
      </c>
      <c r="D62" s="155" t="s">
        <v>7</v>
      </c>
      <c r="E62" s="156" t="s">
        <v>8</v>
      </c>
      <c r="F62" s="156" t="s">
        <v>16</v>
      </c>
      <c r="G62" s="149"/>
      <c r="H62" s="151"/>
      <c r="I62" s="157" t="str">
        <f t="shared" ref="I62" si="4">A62</f>
        <v>Time</v>
      </c>
      <c r="J62" s="157"/>
      <c r="K62" s="153" t="s">
        <v>32</v>
      </c>
      <c r="L62" s="155" t="s">
        <v>7</v>
      </c>
      <c r="M62" s="156" t="s">
        <v>8</v>
      </c>
      <c r="N62" s="156" t="s">
        <v>16</v>
      </c>
      <c r="O62" s="1"/>
    </row>
    <row r="63" spans="1:15" ht="22.5" customHeight="1" x14ac:dyDescent="0.3">
      <c r="A63" s="235">
        <f>'Printable version'!A33</f>
        <v>0.51041666666666652</v>
      </c>
      <c r="B63" s="154" t="s">
        <v>20</v>
      </c>
      <c r="C63" s="153" t="str">
        <f>'Printable version'!B35</f>
        <v>Roger Hurrell</v>
      </c>
      <c r="D63" s="155">
        <f>'Printable version'!C35</f>
        <v>10</v>
      </c>
      <c r="E63" s="156">
        <f>'Printable version'!D35</f>
        <v>11</v>
      </c>
      <c r="F63" s="156">
        <f>'Printable version'!E35</f>
        <v>9</v>
      </c>
      <c r="G63" s="149"/>
      <c r="H63" s="151"/>
      <c r="I63" s="235">
        <f>'Printable version'!A33</f>
        <v>0.51041666666666652</v>
      </c>
      <c r="J63" s="154" t="s">
        <v>20</v>
      </c>
      <c r="K63" s="153" t="str">
        <f>'Printable version'!H35</f>
        <v xml:space="preserve">Malcolm Toone </v>
      </c>
      <c r="L63" s="155">
        <f>'Printable version'!I35</f>
        <v>11.5</v>
      </c>
      <c r="M63" s="156">
        <f>'Printable version'!J35</f>
        <v>12</v>
      </c>
      <c r="N63" s="156">
        <f>'Printable version'!K35</f>
        <v>10</v>
      </c>
      <c r="O63" s="1"/>
    </row>
    <row r="64" spans="1:15" ht="22.5" customHeight="1" x14ac:dyDescent="0.3">
      <c r="A64" s="236"/>
      <c r="B64" s="157" t="s">
        <v>21</v>
      </c>
      <c r="C64" s="153" t="str">
        <f>'Printable version'!B36</f>
        <v>Steve Quick</v>
      </c>
      <c r="D64" s="155">
        <f>'Printable version'!C36</f>
        <v>17.399999999999999</v>
      </c>
      <c r="E64" s="156">
        <f>'Printable version'!D36</f>
        <v>18</v>
      </c>
      <c r="F64" s="156">
        <f>'Printable version'!E36</f>
        <v>15</v>
      </c>
      <c r="G64" s="149"/>
      <c r="H64" s="151"/>
      <c r="I64" s="236"/>
      <c r="J64" s="157" t="s">
        <v>21</v>
      </c>
      <c r="K64" s="153" t="str">
        <f>'Printable version'!H36</f>
        <v>Bill Campbell</v>
      </c>
      <c r="L64" s="155">
        <f>'Printable version'!I36</f>
        <v>15.3</v>
      </c>
      <c r="M64" s="156">
        <f>'Printable version'!J36</f>
        <v>16</v>
      </c>
      <c r="N64" s="156">
        <f>'Printable version'!K36</f>
        <v>14</v>
      </c>
      <c r="O64" s="1"/>
    </row>
    <row r="65" spans="1:15" ht="22.5" customHeight="1" x14ac:dyDescent="0.3">
      <c r="A65" s="158"/>
      <c r="B65" s="158"/>
      <c r="C65" s="159"/>
      <c r="D65" s="160"/>
      <c r="E65" s="161"/>
      <c r="F65" s="161"/>
      <c r="G65" s="159"/>
      <c r="H65" s="162"/>
      <c r="I65" s="168"/>
      <c r="J65" s="158"/>
      <c r="K65" s="159"/>
      <c r="L65" s="160"/>
      <c r="M65" s="161"/>
      <c r="N65" s="161"/>
      <c r="O65" s="46"/>
    </row>
    <row r="66" spans="1:15" ht="22.5" customHeight="1" x14ac:dyDescent="0.3">
      <c r="A66" s="163"/>
      <c r="B66" s="163"/>
      <c r="C66" s="149"/>
      <c r="D66" s="164"/>
      <c r="E66" s="165"/>
      <c r="F66" s="165"/>
      <c r="G66" s="149"/>
      <c r="H66" s="151"/>
      <c r="I66" s="148"/>
      <c r="J66" s="163"/>
      <c r="K66" s="149"/>
      <c r="L66" s="164"/>
      <c r="M66" s="165"/>
      <c r="N66" s="165"/>
      <c r="O66" s="1"/>
    </row>
    <row r="67" spans="1:15" ht="22.5" customHeight="1" x14ac:dyDescent="0.3">
      <c r="A67" s="166" t="s">
        <v>22</v>
      </c>
      <c r="B67" s="163"/>
      <c r="C67" s="149" t="str">
        <f>'Start sheet'!$B$7</f>
        <v>Bigbury G.C</v>
      </c>
      <c r="D67" s="164"/>
      <c r="E67" s="150" t="str">
        <f>'Start sheet'!$K$3</f>
        <v>Lime Green</v>
      </c>
      <c r="F67" s="150" t="s">
        <v>19</v>
      </c>
      <c r="G67" s="149"/>
      <c r="H67" s="151"/>
      <c r="I67" s="147" t="s">
        <v>22</v>
      </c>
      <c r="J67" s="163"/>
      <c r="K67" s="149" t="str">
        <f>'Start sheet'!$B$8</f>
        <v>Thurlestone G.C</v>
      </c>
      <c r="L67" s="164"/>
      <c r="M67" s="150" t="str">
        <f>'Start sheet'!$K$3</f>
        <v>Lime Green</v>
      </c>
      <c r="N67" s="150" t="s">
        <v>19</v>
      </c>
      <c r="O67" s="1"/>
    </row>
    <row r="68" spans="1:15" ht="22.5" customHeight="1" x14ac:dyDescent="0.3">
      <c r="A68" s="157" t="s">
        <v>9</v>
      </c>
      <c r="B68" s="157"/>
      <c r="C68" s="153" t="s">
        <v>32</v>
      </c>
      <c r="D68" s="155" t="s">
        <v>7</v>
      </c>
      <c r="E68" s="156" t="s">
        <v>8</v>
      </c>
      <c r="F68" s="156" t="s">
        <v>16</v>
      </c>
      <c r="G68" s="149"/>
      <c r="H68" s="151"/>
      <c r="I68" s="157" t="str">
        <f t="shared" ref="I68" si="5">A68</f>
        <v>Time</v>
      </c>
      <c r="J68" s="157"/>
      <c r="K68" s="153" t="s">
        <v>32</v>
      </c>
      <c r="L68" s="155" t="s">
        <v>7</v>
      </c>
      <c r="M68" s="156" t="s">
        <v>8</v>
      </c>
      <c r="N68" s="156" t="s">
        <v>16</v>
      </c>
      <c r="O68" s="1"/>
    </row>
    <row r="69" spans="1:15" ht="22.5" customHeight="1" x14ac:dyDescent="0.3">
      <c r="A69" s="235"/>
      <c r="B69" s="154" t="s">
        <v>20</v>
      </c>
      <c r="C69" s="153" t="str">
        <f>'Printable version'!B37</f>
        <v>Keith Naylor</v>
      </c>
      <c r="D69" s="155">
        <f>'Printable version'!C37</f>
        <v>7.1</v>
      </c>
      <c r="E69" s="156">
        <f>'Printable version'!D37</f>
        <v>8</v>
      </c>
      <c r="F69" s="156">
        <f>'Printable version'!E37</f>
        <v>7</v>
      </c>
      <c r="G69" s="149"/>
      <c r="H69" s="151"/>
      <c r="I69" s="235"/>
      <c r="J69" s="154" t="s">
        <v>20</v>
      </c>
      <c r="K69" s="153" t="str">
        <f>'Printable version'!H37</f>
        <v xml:space="preserve">Mike Allen </v>
      </c>
      <c r="L69" s="155">
        <f>'Printable version'!I37</f>
        <v>20.399999999999999</v>
      </c>
      <c r="M69" s="156">
        <f>'Printable version'!J37</f>
        <v>22</v>
      </c>
      <c r="N69" s="156">
        <f>'Printable version'!K37</f>
        <v>19</v>
      </c>
      <c r="O69" s="1"/>
    </row>
    <row r="70" spans="1:15" ht="22.5" customHeight="1" x14ac:dyDescent="0.3">
      <c r="A70" s="236"/>
      <c r="B70" s="157" t="s">
        <v>21</v>
      </c>
      <c r="C70" s="153" t="str">
        <f>'Printable version'!B38</f>
        <v>Terry Alderton</v>
      </c>
      <c r="D70" s="155">
        <f>'Printable version'!C38</f>
        <v>13.6</v>
      </c>
      <c r="E70" s="156">
        <f>'Printable version'!D38</f>
        <v>14</v>
      </c>
      <c r="F70" s="156">
        <f>'Printable version'!E38</f>
        <v>12</v>
      </c>
      <c r="G70" s="149"/>
      <c r="H70" s="151"/>
      <c r="I70" s="236"/>
      <c r="J70" s="157" t="s">
        <v>21</v>
      </c>
      <c r="K70" s="153" t="str">
        <f>'Printable version'!H38</f>
        <v>Mark Beale</v>
      </c>
      <c r="L70" s="155">
        <f>'Printable version'!I38</f>
        <v>11.2</v>
      </c>
      <c r="M70" s="156">
        <f>'Printable version'!J38</f>
        <v>12</v>
      </c>
      <c r="N70" s="156">
        <f>'Printable version'!K38</f>
        <v>10</v>
      </c>
      <c r="O70" s="1"/>
    </row>
    <row r="71" spans="1:15" ht="22.5" customHeight="1" x14ac:dyDescent="0.3">
      <c r="A71" s="158"/>
      <c r="B71" s="158"/>
      <c r="C71" s="159"/>
      <c r="D71" s="167"/>
      <c r="E71" s="167"/>
      <c r="F71" s="167"/>
      <c r="G71" s="159"/>
      <c r="H71" s="162"/>
      <c r="I71" s="168"/>
      <c r="J71" s="158"/>
      <c r="K71" s="159"/>
      <c r="L71" s="167"/>
      <c r="M71" s="167"/>
      <c r="N71" s="167"/>
      <c r="O71" s="46" t="s">
        <v>26</v>
      </c>
    </row>
    <row r="72" spans="1:15" ht="22.5" customHeight="1" x14ac:dyDescent="0.3">
      <c r="A72" s="163"/>
      <c r="B72" s="163"/>
      <c r="C72" s="149"/>
      <c r="D72" s="150"/>
      <c r="E72" s="150"/>
      <c r="F72" s="150"/>
      <c r="G72" s="149"/>
      <c r="H72" s="151"/>
      <c r="I72" s="148"/>
      <c r="J72" s="163"/>
      <c r="K72" s="149"/>
      <c r="L72" s="150"/>
      <c r="M72" s="150"/>
      <c r="N72" s="150"/>
      <c r="O72" s="1"/>
    </row>
    <row r="73" spans="1:15" ht="22.5" customHeight="1" x14ac:dyDescent="0.3">
      <c r="A73" s="147" t="s">
        <v>22</v>
      </c>
      <c r="B73" s="148"/>
      <c r="C73" s="149" t="str">
        <f>'Start sheet'!$B$8</f>
        <v>Thurlestone G.C</v>
      </c>
      <c r="D73" s="150"/>
      <c r="E73" s="150" t="str">
        <f>'Start sheet'!$K$3</f>
        <v>Lime Green</v>
      </c>
      <c r="F73" s="150" t="s">
        <v>19</v>
      </c>
      <c r="G73" s="149"/>
      <c r="H73" s="151"/>
      <c r="I73" s="147" t="s">
        <v>22</v>
      </c>
      <c r="J73" s="148"/>
      <c r="K73" s="149">
        <f>'Start sheet'!$B$9</f>
        <v>0</v>
      </c>
      <c r="L73" s="150"/>
      <c r="M73" s="150" t="str">
        <f>'Start sheet'!$K$3</f>
        <v>Lime Green</v>
      </c>
      <c r="N73" s="150" t="s">
        <v>19</v>
      </c>
      <c r="O73" s="1"/>
    </row>
    <row r="74" spans="1:15" ht="22.5" customHeight="1" x14ac:dyDescent="0.3">
      <c r="A74" s="157" t="s">
        <v>9</v>
      </c>
      <c r="B74" s="157"/>
      <c r="C74" s="153" t="str">
        <f>'Printable version'!B42</f>
        <v>Player</v>
      </c>
      <c r="D74" s="154" t="str">
        <f>'Printable version'!C42</f>
        <v>HI</v>
      </c>
      <c r="E74" s="154" t="str">
        <f>'Printable version'!D42</f>
        <v>CH</v>
      </c>
      <c r="F74" s="156" t="s">
        <v>16</v>
      </c>
      <c r="G74" s="149"/>
      <c r="H74" s="151"/>
      <c r="I74" s="157" t="s">
        <v>9</v>
      </c>
      <c r="J74" s="157"/>
      <c r="K74" s="153" t="str">
        <f>'Printable version'!H42</f>
        <v>Player</v>
      </c>
      <c r="L74" s="154" t="str">
        <f>'Printable version'!I42</f>
        <v>HI</v>
      </c>
      <c r="M74" s="154" t="str">
        <f>'Printable version'!J42</f>
        <v>CH</v>
      </c>
      <c r="N74" s="156" t="s">
        <v>16</v>
      </c>
      <c r="O74" s="1"/>
    </row>
    <row r="75" spans="1:15" ht="22.5" customHeight="1" x14ac:dyDescent="0.3">
      <c r="A75" s="235"/>
      <c r="B75" s="154" t="s">
        <v>20</v>
      </c>
      <c r="C75" s="153">
        <f>'Printable version'!B43</f>
        <v>0</v>
      </c>
      <c r="D75" s="155">
        <f>'Printable version'!C43</f>
        <v>0</v>
      </c>
      <c r="E75" s="156">
        <f>'Printable version'!D43</f>
        <v>0</v>
      </c>
      <c r="F75" s="156">
        <f>'Printable version'!E43</f>
        <v>0</v>
      </c>
      <c r="G75" s="149"/>
      <c r="H75" s="151"/>
      <c r="I75" s="235"/>
      <c r="J75" s="154" t="s">
        <v>20</v>
      </c>
      <c r="K75" s="153">
        <f>'Printable version'!H43</f>
        <v>0</v>
      </c>
      <c r="L75" s="155">
        <f>'Printable version'!I43</f>
        <v>0</v>
      </c>
      <c r="M75" s="156">
        <f>'Printable version'!J43</f>
        <v>0</v>
      </c>
      <c r="N75" s="156">
        <f>'Printable version'!K43</f>
        <v>0</v>
      </c>
      <c r="O75" s="1"/>
    </row>
    <row r="76" spans="1:15" ht="22.5" customHeight="1" x14ac:dyDescent="0.3">
      <c r="A76" s="236"/>
      <c r="B76" s="157" t="s">
        <v>21</v>
      </c>
      <c r="C76" s="153">
        <f>'Printable version'!B44</f>
        <v>0</v>
      </c>
      <c r="D76" s="155">
        <f>'Printable version'!C44</f>
        <v>0</v>
      </c>
      <c r="E76" s="156">
        <f>'Printable version'!D44</f>
        <v>0</v>
      </c>
      <c r="F76" s="156">
        <f>'Printable version'!E44</f>
        <v>0</v>
      </c>
      <c r="G76" s="149"/>
      <c r="H76" s="151"/>
      <c r="I76" s="236"/>
      <c r="J76" s="157" t="s">
        <v>21</v>
      </c>
      <c r="K76" s="153">
        <f>'Printable version'!H44</f>
        <v>0</v>
      </c>
      <c r="L76" s="155">
        <f>'Printable version'!I44</f>
        <v>0</v>
      </c>
      <c r="M76" s="156">
        <f>'Printable version'!J44</f>
        <v>0</v>
      </c>
      <c r="N76" s="156">
        <f>'Printable version'!K44</f>
        <v>0</v>
      </c>
      <c r="O76" s="1"/>
    </row>
    <row r="77" spans="1:15" ht="22.5" customHeight="1" x14ac:dyDescent="0.3">
      <c r="A77" s="169"/>
      <c r="B77" s="169"/>
      <c r="C77" s="170"/>
      <c r="D77" s="160"/>
      <c r="E77" s="161"/>
      <c r="F77" s="161"/>
      <c r="G77" s="159"/>
      <c r="H77" s="162"/>
      <c r="I77" s="158"/>
      <c r="J77" s="169"/>
      <c r="K77" s="159"/>
      <c r="L77" s="160"/>
      <c r="M77" s="161"/>
      <c r="N77" s="161"/>
      <c r="O77" s="46"/>
    </row>
    <row r="78" spans="1:15" ht="22.5" customHeight="1" x14ac:dyDescent="0.3">
      <c r="A78" s="163"/>
      <c r="B78" s="163"/>
      <c r="C78" s="149"/>
      <c r="D78" s="164"/>
      <c r="E78" s="165"/>
      <c r="F78" s="165"/>
      <c r="G78" s="149"/>
      <c r="H78" s="151"/>
      <c r="I78" s="163"/>
      <c r="J78" s="163"/>
      <c r="K78" s="149"/>
      <c r="L78" s="164"/>
      <c r="M78" s="165"/>
      <c r="N78" s="165"/>
      <c r="O78" s="1"/>
    </row>
    <row r="79" spans="1:15" ht="22.5" customHeight="1" x14ac:dyDescent="0.3">
      <c r="A79" s="166" t="s">
        <v>22</v>
      </c>
      <c r="B79" s="163"/>
      <c r="C79" s="149" t="str">
        <f>'Start sheet'!$B$8</f>
        <v>Thurlestone G.C</v>
      </c>
      <c r="D79" s="164"/>
      <c r="E79" s="150" t="str">
        <f>'Start sheet'!$K$3</f>
        <v>Lime Green</v>
      </c>
      <c r="F79" s="150" t="s">
        <v>19</v>
      </c>
      <c r="G79" s="149"/>
      <c r="H79" s="151"/>
      <c r="I79" s="166" t="s">
        <v>22</v>
      </c>
      <c r="J79" s="163"/>
      <c r="K79" s="149">
        <f>'Start sheet'!$B$9</f>
        <v>0</v>
      </c>
      <c r="L79" s="164"/>
      <c r="M79" s="150" t="str">
        <f>'Start sheet'!$K$3</f>
        <v>Lime Green</v>
      </c>
      <c r="N79" s="150" t="s">
        <v>19</v>
      </c>
      <c r="O79" s="1"/>
    </row>
    <row r="80" spans="1:15" ht="22.5" customHeight="1" x14ac:dyDescent="0.3">
      <c r="A80" s="157" t="s">
        <v>9</v>
      </c>
      <c r="B80" s="157"/>
      <c r="C80" s="153" t="s">
        <v>32</v>
      </c>
      <c r="D80" s="155" t="s">
        <v>7</v>
      </c>
      <c r="E80" s="156" t="s">
        <v>8</v>
      </c>
      <c r="F80" s="156" t="s">
        <v>16</v>
      </c>
      <c r="G80" s="149"/>
      <c r="H80" s="151"/>
      <c r="I80" s="157" t="s">
        <v>9</v>
      </c>
      <c r="J80" s="157"/>
      <c r="K80" s="153" t="s">
        <v>32</v>
      </c>
      <c r="L80" s="155" t="s">
        <v>7</v>
      </c>
      <c r="M80" s="156" t="s">
        <v>8</v>
      </c>
      <c r="N80" s="156" t="s">
        <v>16</v>
      </c>
      <c r="O80" s="1"/>
    </row>
    <row r="81" spans="1:15" ht="22.5" customHeight="1" x14ac:dyDescent="0.3">
      <c r="A81" s="235"/>
      <c r="B81" s="154" t="s">
        <v>20</v>
      </c>
      <c r="C81" s="153">
        <f>'Printable version'!B45</f>
        <v>0</v>
      </c>
      <c r="D81" s="155">
        <f>'Printable version'!C45</f>
        <v>0</v>
      </c>
      <c r="E81" s="156">
        <f>'Printable version'!D45</f>
        <v>0</v>
      </c>
      <c r="F81" s="156">
        <f>'Printable version'!E45</f>
        <v>0</v>
      </c>
      <c r="G81" s="149"/>
      <c r="H81" s="151"/>
      <c r="I81" s="235"/>
      <c r="J81" s="154" t="s">
        <v>20</v>
      </c>
      <c r="K81" s="153">
        <f>'Printable version'!H45</f>
        <v>0</v>
      </c>
      <c r="L81" s="155">
        <f>'Printable version'!I45</f>
        <v>0</v>
      </c>
      <c r="M81" s="156">
        <f>'Printable version'!J45</f>
        <v>0</v>
      </c>
      <c r="N81" s="156">
        <f>'Printable version'!K45</f>
        <v>0</v>
      </c>
      <c r="O81" s="1"/>
    </row>
    <row r="82" spans="1:15" ht="22.5" customHeight="1" x14ac:dyDescent="0.3">
      <c r="A82" s="236"/>
      <c r="B82" s="157" t="s">
        <v>21</v>
      </c>
      <c r="C82" s="153">
        <f>'Printable version'!B46</f>
        <v>0</v>
      </c>
      <c r="D82" s="155">
        <f>'Printable version'!C46</f>
        <v>0</v>
      </c>
      <c r="E82" s="156">
        <f>'Printable version'!D46</f>
        <v>0</v>
      </c>
      <c r="F82" s="156">
        <f>'Printable version'!E46</f>
        <v>0</v>
      </c>
      <c r="G82" s="149"/>
      <c r="H82" s="151"/>
      <c r="I82" s="236"/>
      <c r="J82" s="157" t="s">
        <v>21</v>
      </c>
      <c r="K82" s="153">
        <f>'Printable version'!H46</f>
        <v>0</v>
      </c>
      <c r="L82" s="155">
        <f>'Printable version'!I46</f>
        <v>0</v>
      </c>
      <c r="M82" s="156">
        <f>'Printable version'!J46</f>
        <v>0</v>
      </c>
      <c r="N82" s="156">
        <f>'Printable version'!K46</f>
        <v>0</v>
      </c>
      <c r="O82" s="1"/>
    </row>
    <row r="83" spans="1:15" ht="22.5" customHeight="1" x14ac:dyDescent="0.3">
      <c r="A83" s="169"/>
      <c r="B83" s="169"/>
      <c r="C83" s="170"/>
      <c r="D83" s="164"/>
      <c r="E83" s="165"/>
      <c r="F83" s="165"/>
      <c r="G83" s="149"/>
      <c r="H83" s="151"/>
      <c r="I83" s="163"/>
      <c r="J83" s="169"/>
      <c r="K83" s="149"/>
      <c r="L83" s="164"/>
      <c r="M83" s="165"/>
      <c r="N83" s="165"/>
      <c r="O83" s="1"/>
    </row>
    <row r="84" spans="1:15" ht="22.5" customHeight="1" x14ac:dyDescent="0.3">
      <c r="A84" s="163"/>
      <c r="B84" s="163"/>
      <c r="C84" s="149"/>
      <c r="D84" s="171"/>
      <c r="E84" s="172"/>
      <c r="F84" s="172"/>
      <c r="G84" s="173"/>
      <c r="H84" s="174"/>
      <c r="I84" s="175"/>
      <c r="J84" s="163"/>
      <c r="K84" s="173"/>
      <c r="L84" s="171"/>
      <c r="M84" s="172"/>
      <c r="N84" s="172"/>
      <c r="O84" s="45"/>
    </row>
    <row r="85" spans="1:15" ht="22.5" customHeight="1" x14ac:dyDescent="0.3">
      <c r="A85" s="166" t="s">
        <v>22</v>
      </c>
      <c r="B85" s="163"/>
      <c r="C85" s="149" t="str">
        <f>'Start sheet'!$B$8</f>
        <v>Thurlestone G.C</v>
      </c>
      <c r="D85" s="164"/>
      <c r="E85" s="150" t="str">
        <f>'Start sheet'!$K$3</f>
        <v>Lime Green</v>
      </c>
      <c r="F85" s="150" t="s">
        <v>19</v>
      </c>
      <c r="G85" s="149"/>
      <c r="H85" s="151"/>
      <c r="I85" s="166" t="s">
        <v>22</v>
      </c>
      <c r="J85" s="163"/>
      <c r="K85" s="149">
        <f>'Start sheet'!$B$9</f>
        <v>0</v>
      </c>
      <c r="L85" s="164"/>
      <c r="M85" s="150" t="str">
        <f>'Start sheet'!$K$3</f>
        <v>Lime Green</v>
      </c>
      <c r="N85" s="150" t="s">
        <v>19</v>
      </c>
      <c r="O85" s="1"/>
    </row>
    <row r="86" spans="1:15" ht="22.5" customHeight="1" x14ac:dyDescent="0.3">
      <c r="A86" s="157" t="s">
        <v>9</v>
      </c>
      <c r="B86" s="154"/>
      <c r="C86" s="153" t="s">
        <v>32</v>
      </c>
      <c r="D86" s="155" t="s">
        <v>7</v>
      </c>
      <c r="E86" s="156" t="s">
        <v>8</v>
      </c>
      <c r="F86" s="156" t="s">
        <v>16</v>
      </c>
      <c r="G86" s="149"/>
      <c r="H86" s="151"/>
      <c r="I86" s="157" t="s">
        <v>9</v>
      </c>
      <c r="J86" s="154"/>
      <c r="K86" s="153" t="s">
        <v>32</v>
      </c>
      <c r="L86" s="155" t="s">
        <v>7</v>
      </c>
      <c r="M86" s="156" t="s">
        <v>8</v>
      </c>
      <c r="N86" s="156" t="s">
        <v>16</v>
      </c>
      <c r="O86" s="1"/>
    </row>
    <row r="87" spans="1:15" ht="22.5" customHeight="1" x14ac:dyDescent="0.3">
      <c r="A87" s="235" t="s">
        <v>111</v>
      </c>
      <c r="B87" s="157" t="s">
        <v>20</v>
      </c>
      <c r="C87" s="153">
        <f>'Printable version'!B47</f>
        <v>0</v>
      </c>
      <c r="D87" s="155">
        <f>'Printable version'!C47</f>
        <v>0</v>
      </c>
      <c r="E87" s="156">
        <f>'Printable version'!D47</f>
        <v>0</v>
      </c>
      <c r="F87" s="156">
        <f>'Printable version'!E47</f>
        <v>0</v>
      </c>
      <c r="G87" s="149"/>
      <c r="H87" s="151"/>
      <c r="I87" s="235"/>
      <c r="J87" s="157" t="s">
        <v>20</v>
      </c>
      <c r="K87" s="153">
        <f>'Printable version'!H47</f>
        <v>0</v>
      </c>
      <c r="L87" s="155">
        <f>'Printable version'!I47</f>
        <v>0</v>
      </c>
      <c r="M87" s="156">
        <f>'Printable version'!J47</f>
        <v>0</v>
      </c>
      <c r="N87" s="156">
        <f>'Printable version'!K47</f>
        <v>0</v>
      </c>
      <c r="O87" s="1"/>
    </row>
    <row r="88" spans="1:15" ht="22.5" customHeight="1" x14ac:dyDescent="0.3">
      <c r="A88" s="236"/>
      <c r="B88" s="157" t="s">
        <v>21</v>
      </c>
      <c r="C88" s="153">
        <f>'Printable version'!B48</f>
        <v>0</v>
      </c>
      <c r="D88" s="155">
        <f>'Printable version'!C48</f>
        <v>0</v>
      </c>
      <c r="E88" s="156">
        <f>'Printable version'!D48</f>
        <v>0</v>
      </c>
      <c r="F88" s="156">
        <f>'Printable version'!E48</f>
        <v>0</v>
      </c>
      <c r="G88" s="149"/>
      <c r="H88" s="151"/>
      <c r="I88" s="236"/>
      <c r="J88" s="157" t="s">
        <v>21</v>
      </c>
      <c r="K88" s="153">
        <f>'Printable version'!H48</f>
        <v>0</v>
      </c>
      <c r="L88" s="155">
        <f>'Printable version'!I48</f>
        <v>0</v>
      </c>
      <c r="M88" s="156">
        <f>'Printable version'!J48</f>
        <v>0</v>
      </c>
      <c r="N88" s="156">
        <f>'Printable version'!K48</f>
        <v>0</v>
      </c>
      <c r="O88" s="1"/>
    </row>
    <row r="89" spans="1:15" ht="9" customHeight="1" x14ac:dyDescent="0.3">
      <c r="H89" s="178"/>
    </row>
  </sheetData>
  <mergeCells count="30">
    <mergeCell ref="A27:A28"/>
    <mergeCell ref="A39:A40"/>
    <mergeCell ref="A15:A16"/>
    <mergeCell ref="A21:A22"/>
    <mergeCell ref="A3:A4"/>
    <mergeCell ref="A9:A10"/>
    <mergeCell ref="A69:A70"/>
    <mergeCell ref="A87:A88"/>
    <mergeCell ref="A33:A34"/>
    <mergeCell ref="A51:A52"/>
    <mergeCell ref="A75:A76"/>
    <mergeCell ref="A81:A82"/>
    <mergeCell ref="A57:A58"/>
    <mergeCell ref="A63:A64"/>
    <mergeCell ref="A45:A46"/>
    <mergeCell ref="I33:I34"/>
    <mergeCell ref="I75:I76"/>
    <mergeCell ref="I81:I82"/>
    <mergeCell ref="I87:I88"/>
    <mergeCell ref="I3:I4"/>
    <mergeCell ref="I9:I10"/>
    <mergeCell ref="I15:I16"/>
    <mergeCell ref="I21:I22"/>
    <mergeCell ref="I27:I28"/>
    <mergeCell ref="I69:I70"/>
    <mergeCell ref="I39:I40"/>
    <mergeCell ref="I45:I46"/>
    <mergeCell ref="I51:I52"/>
    <mergeCell ref="I57:I58"/>
    <mergeCell ref="I63:I64"/>
  </mergeCells>
  <phoneticPr fontId="12" type="noConversion"/>
  <pageMargins left="0.70866141732283472" right="0.70866141732283472" top="0.74803149606299213" bottom="0.74803149606299213" header="0.31496062992125984" footer="0.31496062992125984"/>
  <pageSetup paperSize="5" scale="62" fitToHeight="0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Start sheet</vt:lpstr>
      <vt:lpstr>Printable version</vt:lpstr>
      <vt:lpstr>Card labels</vt:lpstr>
      <vt:lpstr>'Card labels'!Print_Area</vt:lpstr>
      <vt:lpstr>'Printable version'!Print_Area</vt:lpstr>
      <vt:lpstr>'Start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Cyder</dc:creator>
  <cp:lastModifiedBy>Owner</cp:lastModifiedBy>
  <cp:lastPrinted>2022-09-15T14:19:35Z</cp:lastPrinted>
  <dcterms:created xsi:type="dcterms:W3CDTF">2019-07-19T09:20:30Z</dcterms:created>
  <dcterms:modified xsi:type="dcterms:W3CDTF">2022-09-17T12:41:18Z</dcterms:modified>
</cp:coreProperties>
</file>