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-20" yWindow="-20" windowWidth="21600" windowHeight="13480"/>
  </bookViews>
  <sheets>
    <sheet name="Start sheet" sheetId="1" r:id="rId1"/>
    <sheet name="Printable version" sheetId="2" r:id="rId2"/>
    <sheet name="Card labels" sheetId="4" r:id="rId3"/>
  </sheets>
  <definedNames>
    <definedName name="_xlnm.Print_Area" localSheetId="2">'Card labels'!$B$1:$Q$71</definedName>
    <definedName name="_xlnm.Print_Area" localSheetId="1">'Printable version'!$B$2:$N$57</definedName>
    <definedName name="_xlnm.Print_Area" localSheetId="0">'Start sheet'!$A$1:$O$38</definedName>
  </definedNames>
  <calcPr calcId="130407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" i="4"/>
  <c r="O7"/>
  <c r="O13"/>
  <c r="O19"/>
  <c r="O25"/>
  <c r="O31"/>
  <c r="O37"/>
  <c r="O43"/>
  <c r="O49"/>
  <c r="O55"/>
  <c r="O61"/>
  <c r="O67"/>
  <c r="O73"/>
  <c r="O79"/>
  <c r="O85"/>
  <c r="F85"/>
  <c r="F79"/>
  <c r="F73"/>
  <c r="F67"/>
  <c r="F61"/>
  <c r="F55"/>
  <c r="F49"/>
  <c r="F43"/>
  <c r="F37"/>
  <c r="F31"/>
  <c r="F19"/>
  <c r="F13"/>
  <c r="F7"/>
  <c r="F1"/>
  <c r="M31"/>
  <c r="M25"/>
  <c r="M19"/>
  <c r="M13"/>
  <c r="M7"/>
  <c r="M1"/>
  <c r="M85"/>
  <c r="M79"/>
  <c r="M73"/>
  <c r="D85"/>
  <c r="D79"/>
  <c r="D73"/>
  <c r="D67"/>
  <c r="D61"/>
  <c r="D55"/>
  <c r="D49"/>
  <c r="D43"/>
  <c r="D37"/>
  <c r="D31"/>
  <c r="D25"/>
  <c r="D19"/>
  <c r="D13"/>
  <c r="D7"/>
  <c r="D1"/>
  <c r="K50"/>
  <c r="K44"/>
  <c r="K38"/>
  <c r="K56"/>
  <c r="K62"/>
  <c r="K68"/>
  <c r="D2"/>
  <c r="E2"/>
  <c r="F2"/>
  <c r="M2"/>
  <c r="N2"/>
  <c r="O2"/>
  <c r="D38"/>
  <c r="E38"/>
  <c r="F38"/>
  <c r="M38"/>
  <c r="N38"/>
  <c r="O38"/>
  <c r="D56"/>
  <c r="E56"/>
  <c r="F56"/>
  <c r="M56"/>
  <c r="N56"/>
  <c r="O56"/>
  <c r="D74"/>
  <c r="E74"/>
  <c r="F74"/>
  <c r="M74"/>
  <c r="N74"/>
  <c r="O74"/>
  <c r="P75"/>
  <c r="P76"/>
  <c r="P81"/>
  <c r="P87"/>
  <c r="P88"/>
  <c r="O88"/>
  <c r="O87"/>
  <c r="O81"/>
  <c r="O76"/>
  <c r="O75"/>
  <c r="O82"/>
  <c r="P82"/>
  <c r="G75"/>
  <c r="G76"/>
  <c r="G81"/>
  <c r="G82"/>
  <c r="G87"/>
  <c r="G88"/>
  <c r="F88"/>
  <c r="F87"/>
  <c r="F82"/>
  <c r="F81"/>
  <c r="F76"/>
  <c r="F75"/>
  <c r="M75"/>
  <c r="M76"/>
  <c r="M81"/>
  <c r="M82"/>
  <c r="M87"/>
  <c r="M88"/>
  <c r="N81"/>
  <c r="N87"/>
  <c r="N88"/>
  <c r="N82"/>
  <c r="D75"/>
  <c r="D76"/>
  <c r="D81"/>
  <c r="D82"/>
  <c r="D87"/>
  <c r="D88"/>
  <c r="E75"/>
  <c r="E76"/>
  <c r="E81"/>
  <c r="E82"/>
  <c r="E87"/>
  <c r="E88"/>
  <c r="D39"/>
  <c r="E69"/>
  <c r="D69"/>
  <c r="D64"/>
  <c r="D63"/>
  <c r="D58"/>
  <c r="E57"/>
  <c r="D57"/>
  <c r="D52"/>
  <c r="E51"/>
  <c r="D51"/>
  <c r="E46"/>
  <c r="D46"/>
  <c r="D45"/>
  <c r="D40"/>
  <c r="N76"/>
  <c r="N75"/>
  <c r="N27"/>
  <c r="N16"/>
  <c r="N3"/>
  <c r="N4"/>
  <c r="N15"/>
  <c r="M28"/>
  <c r="M27"/>
  <c r="M22"/>
  <c r="M16"/>
  <c r="M15"/>
  <c r="M21"/>
  <c r="M10"/>
  <c r="M9"/>
  <c r="M4"/>
  <c r="M3"/>
  <c r="N33"/>
  <c r="M34"/>
  <c r="M33"/>
  <c r="N39"/>
  <c r="N40"/>
  <c r="N45"/>
  <c r="N46"/>
  <c r="N51"/>
  <c r="N57"/>
  <c r="N58"/>
  <c r="N63"/>
  <c r="N64"/>
  <c r="N69"/>
  <c r="N70"/>
  <c r="M70"/>
  <c r="M69"/>
  <c r="M64"/>
  <c r="M63"/>
  <c r="M58"/>
  <c r="M57"/>
  <c r="M52"/>
  <c r="M51"/>
  <c r="M46"/>
  <c r="M45"/>
  <c r="M40"/>
  <c r="M39"/>
  <c r="E45"/>
  <c r="E58"/>
  <c r="E63"/>
  <c r="D70"/>
  <c r="E10"/>
  <c r="D10"/>
  <c r="D9"/>
  <c r="D4"/>
  <c r="D3"/>
  <c r="D16"/>
  <c r="D21"/>
  <c r="D28"/>
  <c r="D33"/>
  <c r="E28"/>
  <c r="E16"/>
  <c r="E34"/>
  <c r="D34"/>
  <c r="D15"/>
  <c r="E52"/>
  <c r="E64"/>
  <c r="E70"/>
  <c r="E3"/>
  <c r="E9"/>
  <c r="E15"/>
  <c r="E21"/>
  <c r="D22"/>
  <c r="D27"/>
  <c r="E22"/>
  <c r="E27"/>
  <c r="E33"/>
  <c r="E39"/>
  <c r="E40"/>
  <c r="N9"/>
  <c r="N10"/>
  <c r="N21"/>
  <c r="N22"/>
  <c r="N28"/>
  <c r="N34"/>
  <c r="N52"/>
  <c r="F46"/>
  <c r="F51"/>
  <c r="F57"/>
  <c r="F69"/>
  <c r="G57"/>
  <c r="G51"/>
  <c r="G46"/>
  <c r="G69"/>
  <c r="P27"/>
  <c r="O27"/>
  <c r="P16"/>
  <c r="O16"/>
  <c r="P3"/>
  <c r="O3"/>
  <c r="P4"/>
  <c r="O4"/>
  <c r="P15"/>
  <c r="O15"/>
  <c r="O33"/>
  <c r="P33"/>
  <c r="P39"/>
  <c r="O39"/>
  <c r="P40"/>
  <c r="O40"/>
  <c r="P45"/>
  <c r="O45"/>
  <c r="P46"/>
  <c r="O46"/>
  <c r="P51"/>
  <c r="O51"/>
  <c r="P57"/>
  <c r="O57"/>
  <c r="P58"/>
  <c r="O58"/>
  <c r="O63"/>
  <c r="P63"/>
  <c r="P64"/>
  <c r="O64"/>
  <c r="P69"/>
  <c r="O69"/>
  <c r="O70"/>
  <c r="P70"/>
  <c r="G45"/>
  <c r="F45"/>
  <c r="G58"/>
  <c r="F58"/>
  <c r="G63"/>
  <c r="F63"/>
  <c r="G10"/>
  <c r="F10"/>
  <c r="G28"/>
  <c r="F28"/>
  <c r="F16"/>
  <c r="G16"/>
  <c r="G34"/>
  <c r="F34"/>
  <c r="G52"/>
  <c r="F52"/>
  <c r="G64"/>
  <c r="F64"/>
  <c r="G70"/>
  <c r="F70"/>
  <c r="G3"/>
  <c r="F3"/>
  <c r="G4"/>
  <c r="F4"/>
  <c r="F9"/>
  <c r="G9"/>
  <c r="F15"/>
  <c r="G15"/>
  <c r="G21"/>
  <c r="F21"/>
  <c r="G22"/>
  <c r="F22"/>
  <c r="F27"/>
  <c r="G27"/>
  <c r="G33"/>
  <c r="F33"/>
  <c r="G39"/>
  <c r="F39"/>
  <c r="F40"/>
  <c r="G40"/>
  <c r="O9"/>
  <c r="P9"/>
  <c r="O10"/>
  <c r="P10"/>
  <c r="O21"/>
  <c r="P21"/>
  <c r="O22"/>
  <c r="P22"/>
  <c r="O28"/>
  <c r="P28"/>
  <c r="O34"/>
  <c r="P34"/>
  <c r="O52"/>
  <c r="P52"/>
  <c r="C40" i="2"/>
  <c r="I30"/>
  <c r="C7"/>
  <c r="D8"/>
  <c r="L43"/>
  <c r="L44"/>
  <c r="L45"/>
  <c r="L47"/>
  <c r="L48"/>
  <c r="K48"/>
  <c r="K47"/>
  <c r="K45"/>
  <c r="K44"/>
  <c r="K43"/>
  <c r="K46"/>
  <c r="L46"/>
  <c r="F43"/>
  <c r="F44"/>
  <c r="F45"/>
  <c r="F46"/>
  <c r="F47"/>
  <c r="F48"/>
  <c r="E48"/>
  <c r="E47"/>
  <c r="E46"/>
  <c r="E45"/>
  <c r="E44"/>
  <c r="E43"/>
  <c r="I43"/>
  <c r="I44"/>
  <c r="I45"/>
  <c r="I46"/>
  <c r="I47"/>
  <c r="I48"/>
  <c r="J43"/>
  <c r="J44"/>
  <c r="J45"/>
  <c r="J47"/>
  <c r="J48"/>
  <c r="J46"/>
  <c r="C43"/>
  <c r="C44"/>
  <c r="C45"/>
  <c r="C46"/>
  <c r="C47"/>
  <c r="C48"/>
  <c r="D43"/>
  <c r="D44"/>
  <c r="D45"/>
  <c r="D46"/>
  <c r="D47"/>
  <c r="D48"/>
  <c r="C8"/>
  <c r="C9"/>
  <c r="D9"/>
  <c r="C10"/>
  <c r="D10"/>
  <c r="C11"/>
  <c r="C12"/>
  <c r="D12"/>
  <c r="C13"/>
  <c r="D13"/>
  <c r="C14"/>
  <c r="C15"/>
  <c r="C17"/>
  <c r="D17"/>
  <c r="C18"/>
  <c r="D18"/>
  <c r="C16"/>
  <c r="D16"/>
  <c r="D7"/>
  <c r="D14"/>
  <c r="D15"/>
  <c r="I12"/>
  <c r="I7"/>
  <c r="J7"/>
  <c r="I8"/>
  <c r="I9"/>
  <c r="I10"/>
  <c r="I11"/>
  <c r="I13"/>
  <c r="I14"/>
  <c r="I15"/>
  <c r="I16"/>
  <c r="I17"/>
  <c r="I18"/>
  <c r="J18"/>
  <c r="J17"/>
  <c r="J16"/>
  <c r="J15"/>
  <c r="J14"/>
  <c r="J13"/>
  <c r="J12"/>
  <c r="J11"/>
  <c r="J10"/>
  <c r="J9"/>
  <c r="J8"/>
  <c r="C24"/>
  <c r="D24"/>
  <c r="C25"/>
  <c r="D25"/>
  <c r="C26"/>
  <c r="D26"/>
  <c r="C27"/>
  <c r="D27"/>
  <c r="C28"/>
  <c r="D28"/>
  <c r="C33"/>
  <c r="D33"/>
  <c r="C34"/>
  <c r="D34"/>
  <c r="C35"/>
  <c r="D35"/>
  <c r="C36"/>
  <c r="D36"/>
  <c r="C37"/>
  <c r="D37"/>
  <c r="C38"/>
  <c r="C23"/>
  <c r="D23"/>
  <c r="J38"/>
  <c r="J37"/>
  <c r="J28"/>
  <c r="J36"/>
  <c r="J34"/>
  <c r="J33"/>
  <c r="J27"/>
  <c r="J26"/>
  <c r="J25"/>
  <c r="J24"/>
  <c r="J23"/>
  <c r="I38"/>
  <c r="I37"/>
  <c r="I36"/>
  <c r="I35"/>
  <c r="I34"/>
  <c r="I33"/>
  <c r="I28"/>
  <c r="I27"/>
  <c r="I26"/>
  <c r="I25"/>
  <c r="I24"/>
  <c r="I23"/>
  <c r="D38"/>
  <c r="J35"/>
  <c r="D11"/>
  <c r="F53"/>
  <c r="F54"/>
  <c r="F55"/>
  <c r="F56"/>
  <c r="B53"/>
  <c r="B54"/>
  <c r="B55"/>
  <c r="B56"/>
  <c r="F52"/>
  <c r="B52"/>
  <c r="M25"/>
  <c r="M27"/>
  <c r="M23"/>
  <c r="M45"/>
  <c r="M47"/>
  <c r="M43"/>
  <c r="G45"/>
  <c r="G47"/>
  <c r="G43"/>
  <c r="M35"/>
  <c r="M37"/>
  <c r="M33"/>
  <c r="G35"/>
  <c r="G37"/>
  <c r="G33"/>
  <c r="G25"/>
  <c r="G27"/>
  <c r="G23"/>
  <c r="M9"/>
  <c r="M11"/>
  <c r="M13"/>
  <c r="M15"/>
  <c r="M17"/>
  <c r="M7"/>
  <c r="G15"/>
  <c r="G17"/>
  <c r="G13"/>
  <c r="G9"/>
  <c r="G11"/>
  <c r="G7"/>
  <c r="C30"/>
  <c r="I40"/>
  <c r="I20"/>
  <c r="C20"/>
  <c r="I4"/>
  <c r="C4"/>
  <c r="F2"/>
  <c r="C2"/>
  <c r="G52"/>
  <c r="D52"/>
  <c r="G53"/>
  <c r="D53"/>
  <c r="G54"/>
  <c r="D54"/>
  <c r="G55"/>
  <c r="D55"/>
  <c r="G56"/>
  <c r="D56"/>
  <c r="B7"/>
  <c r="B9"/>
  <c r="B11"/>
  <c r="B13"/>
  <c r="B15"/>
  <c r="B17"/>
  <c r="B23"/>
  <c r="B25"/>
  <c r="B27"/>
  <c r="B33"/>
  <c r="B35"/>
  <c r="B37"/>
  <c r="B43"/>
  <c r="B45"/>
  <c r="B47"/>
  <c r="E26"/>
  <c r="E27"/>
  <c r="E33"/>
  <c r="E37"/>
  <c r="F33"/>
  <c r="F27"/>
  <c r="F26"/>
  <c r="F37"/>
  <c r="K11"/>
  <c r="L11"/>
  <c r="K8"/>
  <c r="L8"/>
  <c r="K7"/>
  <c r="L7"/>
  <c r="K12"/>
  <c r="L12"/>
  <c r="K15"/>
  <c r="L15"/>
  <c r="L17"/>
  <c r="K17"/>
  <c r="L38"/>
  <c r="K38"/>
  <c r="L37"/>
  <c r="K37"/>
  <c r="L36"/>
  <c r="K36"/>
  <c r="K35"/>
  <c r="L35"/>
  <c r="L34"/>
  <c r="K34"/>
  <c r="L33"/>
  <c r="K33"/>
  <c r="L27"/>
  <c r="K27"/>
  <c r="L26"/>
  <c r="K26"/>
  <c r="L25"/>
  <c r="K25"/>
  <c r="L24"/>
  <c r="K24"/>
  <c r="L23"/>
  <c r="K23"/>
  <c r="E25"/>
  <c r="F25"/>
  <c r="E34"/>
  <c r="F34"/>
  <c r="E35"/>
  <c r="F35"/>
  <c r="E10"/>
  <c r="F10"/>
  <c r="E18"/>
  <c r="F18"/>
  <c r="F16"/>
  <c r="E16"/>
  <c r="E12"/>
  <c r="F12"/>
  <c r="E28"/>
  <c r="F28"/>
  <c r="E36"/>
  <c r="F36"/>
  <c r="F38"/>
  <c r="E38"/>
  <c r="F7"/>
  <c r="E7"/>
  <c r="F8"/>
  <c r="E8"/>
  <c r="E9"/>
  <c r="F9"/>
  <c r="F11"/>
  <c r="E11"/>
  <c r="E13"/>
  <c r="F13"/>
  <c r="E14"/>
  <c r="F14"/>
  <c r="F15"/>
  <c r="E15"/>
  <c r="E17"/>
  <c r="F17"/>
  <c r="E23"/>
  <c r="F23"/>
  <c r="E24"/>
  <c r="F24"/>
  <c r="K9"/>
  <c r="L9"/>
  <c r="K10"/>
  <c r="L10"/>
  <c r="K13"/>
  <c r="L13"/>
  <c r="K14"/>
  <c r="L14"/>
  <c r="K16"/>
  <c r="L16"/>
  <c r="K18"/>
  <c r="L18"/>
  <c r="K28"/>
  <c r="L28"/>
  <c r="M37" i="1"/>
  <c r="N54"/>
  <c r="L37"/>
  <c r="M36"/>
  <c r="L36"/>
  <c r="M35"/>
  <c r="L35"/>
  <c r="M34"/>
  <c r="L34"/>
  <c r="M33"/>
  <c r="N50"/>
  <c r="L33"/>
  <c r="M32"/>
  <c r="N49"/>
  <c r="L32"/>
  <c r="M31"/>
  <c r="L31"/>
  <c r="M30"/>
  <c r="L30"/>
  <c r="M29"/>
  <c r="L29"/>
  <c r="M28"/>
  <c r="L28"/>
  <c r="M27"/>
  <c r="F50"/>
  <c r="L27"/>
  <c r="M26"/>
  <c r="F49"/>
  <c r="L26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M60"/>
  <c r="M59"/>
  <c r="M58"/>
  <c r="M57"/>
  <c r="M56"/>
  <c r="M55"/>
  <c r="M54"/>
  <c r="M53"/>
  <c r="M52"/>
  <c r="M51"/>
  <c r="M50"/>
  <c r="M49"/>
  <c r="D60"/>
  <c r="D59"/>
  <c r="D58"/>
  <c r="D57"/>
  <c r="D56"/>
  <c r="D55"/>
  <c r="D54"/>
  <c r="D53"/>
  <c r="D52"/>
  <c r="D51"/>
  <c r="D50"/>
  <c r="D49"/>
  <c r="K60"/>
  <c r="K59"/>
  <c r="K58"/>
  <c r="K57"/>
  <c r="K56"/>
  <c r="K55"/>
  <c r="K54"/>
  <c r="K53"/>
  <c r="K52"/>
  <c r="K51"/>
  <c r="K50"/>
  <c r="K49"/>
  <c r="C60"/>
  <c r="C59"/>
  <c r="C58"/>
  <c r="C57"/>
  <c r="C56"/>
  <c r="C55"/>
  <c r="C54"/>
  <c r="C53"/>
  <c r="C52"/>
  <c r="C51"/>
  <c r="C50"/>
  <c r="C49"/>
  <c r="J49"/>
  <c r="O59"/>
  <c r="O57"/>
  <c r="O55"/>
  <c r="O53"/>
  <c r="O51"/>
  <c r="O49"/>
  <c r="G59"/>
  <c r="G57"/>
  <c r="G55"/>
  <c r="G53"/>
  <c r="G51"/>
  <c r="G49"/>
  <c r="B49"/>
  <c r="N60"/>
  <c r="N59"/>
  <c r="N58"/>
  <c r="N57"/>
  <c r="N56"/>
  <c r="N55"/>
  <c r="N53"/>
  <c r="N52"/>
  <c r="N51"/>
  <c r="F60"/>
  <c r="F59"/>
  <c r="F58"/>
  <c r="F57"/>
  <c r="F56"/>
  <c r="F55"/>
  <c r="I13"/>
  <c r="B13"/>
  <c r="F51"/>
  <c r="F52"/>
  <c r="F53"/>
  <c r="F54"/>
  <c r="A49"/>
  <c r="A51"/>
  <c r="A53"/>
  <c r="I49"/>
  <c r="I51"/>
  <c r="I53"/>
  <c r="I55"/>
  <c r="A55"/>
  <c r="I57"/>
  <c r="A57"/>
  <c r="A59"/>
  <c r="I59"/>
</calcChain>
</file>

<file path=xl/sharedStrings.xml><?xml version="1.0" encoding="utf-8"?>
<sst xmlns="http://schemas.openxmlformats.org/spreadsheetml/2006/main" count="455" uniqueCount="111">
  <si>
    <t>Jonathan Custance Baker</t>
    <phoneticPr fontId="1" type="noConversion"/>
  </si>
  <si>
    <t>Peter Jeffery</t>
    <phoneticPr fontId="1" type="noConversion"/>
  </si>
  <si>
    <t>Mark Jeffery</t>
    <phoneticPr fontId="1" type="noConversion"/>
  </si>
  <si>
    <t xml:space="preserve">Enter first tee time in colon format and the tee interval in minutes and the rest will automatically populate </t>
  </si>
  <si>
    <t>On the tab Card Labels: labels printed which may be cut and glued / stapled to the card or can be transferred to printed lables</t>
  </si>
  <si>
    <t>Tees</t>
  </si>
  <si>
    <t>A</t>
  </si>
  <si>
    <t>B</t>
  </si>
  <si>
    <t>SDSL</t>
  </si>
  <si>
    <t>Best
5</t>
  </si>
  <si>
    <t>League
Points</t>
  </si>
  <si>
    <t xml:space="preserve">Playing Hand'p </t>
  </si>
  <si>
    <t>6t  j</t>
    <phoneticPr fontId="12" type="noConversion"/>
  </si>
  <si>
    <t>mj  s</t>
    <phoneticPr fontId="12" type="noConversion"/>
  </si>
  <si>
    <t>Slope</t>
    <phoneticPr fontId="1" type="noConversion"/>
  </si>
  <si>
    <t>First Tee time</t>
    <phoneticPr fontId="1" type="noConversion"/>
  </si>
  <si>
    <t>Club</t>
  </si>
  <si>
    <t>Pair Points</t>
  </si>
  <si>
    <t>Player</t>
  </si>
  <si>
    <t>Club 1</t>
  </si>
  <si>
    <t>Club 2</t>
  </si>
  <si>
    <t xml:space="preserve"> </t>
  </si>
  <si>
    <t>Club 3</t>
  </si>
  <si>
    <t>Club 4</t>
  </si>
  <si>
    <t>Club 5</t>
  </si>
  <si>
    <t>Best 5 Scores</t>
  </si>
  <si>
    <t>League Points</t>
  </si>
  <si>
    <t>For calculation purposes only - do not adjust</t>
  </si>
  <si>
    <t>Venue:</t>
  </si>
  <si>
    <t>Date:</t>
  </si>
  <si>
    <t>Start Time</t>
  </si>
  <si>
    <t>Notes:</t>
  </si>
  <si>
    <t xml:space="preserve">Best 5 scores will automatically fill in cells C5 to C9.  </t>
  </si>
  <si>
    <t>Bovey Castle</t>
    <phoneticPr fontId="1" type="noConversion"/>
  </si>
  <si>
    <t>It is suggested that Clubs are ranked in order of distance from the Venue</t>
  </si>
  <si>
    <t>League points will have to be entered manually. Note the rules for ties.</t>
  </si>
  <si>
    <t>****</t>
  </si>
  <si>
    <t>PLEASE WATCH START TIMES FOR LAST PAIR IN EACH TEAM</t>
  </si>
  <si>
    <t>..</t>
  </si>
  <si>
    <t>Bigbury Golf Club</t>
    <phoneticPr fontId="1" type="noConversion"/>
  </si>
  <si>
    <r>
      <t xml:space="preserve">Friday 15th Sept </t>
    </r>
    <r>
      <rPr>
        <b/>
        <sz val="16"/>
        <color theme="1"/>
        <rFont val="Calibri"/>
        <family val="2"/>
        <scheme val="minor"/>
      </rPr>
      <t xml:space="preserve"> 202</t>
    </r>
    <r>
      <rPr>
        <b/>
        <sz val="16"/>
        <color indexed="8"/>
        <rFont val="Calibri"/>
        <family val="2"/>
      </rPr>
      <t>3</t>
    </r>
    <phoneticPr fontId="1" type="noConversion"/>
  </si>
  <si>
    <t>Yellow</t>
    <phoneticPr fontId="1" type="noConversion"/>
  </si>
  <si>
    <t xml:space="preserve">Torquay </t>
    <phoneticPr fontId="1" type="noConversion"/>
  </si>
  <si>
    <t>Teignmouth</t>
    <phoneticPr fontId="1" type="noConversion"/>
  </si>
  <si>
    <t>Exeter</t>
    <phoneticPr fontId="1" type="noConversion"/>
  </si>
  <si>
    <t>Keith Cook</t>
  </si>
  <si>
    <t>Ray Charleson</t>
  </si>
  <si>
    <t>Barry Rogers</t>
  </si>
  <si>
    <t>Keith Parnall</t>
  </si>
  <si>
    <t>Grant Dee Shapland</t>
  </si>
  <si>
    <t>Dave Adams</t>
  </si>
  <si>
    <t>Paul Waite</t>
  </si>
  <si>
    <t>Maurice Salzmann</t>
  </si>
  <si>
    <t>Bovey Castle</t>
    <phoneticPr fontId="1" type="noConversion"/>
  </si>
  <si>
    <t>Bovey Castle</t>
    <phoneticPr fontId="1" type="noConversion"/>
  </si>
  <si>
    <t>Alan White</t>
  </si>
  <si>
    <t>Russell Fifer</t>
  </si>
  <si>
    <t>Phil Taylor</t>
  </si>
  <si>
    <t>Nick Redman</t>
  </si>
  <si>
    <t>Gary Scargill</t>
  </si>
  <si>
    <t>Neville Wilkinson</t>
  </si>
  <si>
    <t>Tim Arnold</t>
  </si>
  <si>
    <t>Trevor Maxwell</t>
  </si>
  <si>
    <t>David Pether</t>
  </si>
  <si>
    <t>David Parlby</t>
  </si>
  <si>
    <t>Phil Catchpole</t>
  </si>
  <si>
    <t>Mal Sunley</t>
  </si>
  <si>
    <t>John Mcllveen</t>
  </si>
  <si>
    <t>Phil Hampton</t>
  </si>
  <si>
    <t>Adrain Hewitt</t>
  </si>
  <si>
    <t>Tony Marshall</t>
    <phoneticPr fontId="1" type="noConversion"/>
  </si>
  <si>
    <t>Exeter</t>
    <phoneticPr fontId="1" type="noConversion"/>
  </si>
  <si>
    <r>
      <t xml:space="preserve">Copy and paste the names and exact Handicap Index of each team's players from the Entry Forms into their cells. </t>
    </r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2 teams have to be split</t>
    </r>
  </si>
  <si>
    <t>Once the Handicap Indexes are entered, the 85% stroke allowance will automatically populate</t>
  </si>
  <si>
    <t>HCP Index</t>
  </si>
  <si>
    <t>Tony Mosely</t>
  </si>
  <si>
    <t>Steve Knight</t>
  </si>
  <si>
    <t>Graham Hull</t>
  </si>
  <si>
    <t>Dave Lambert</t>
  </si>
  <si>
    <t>Pete Westgate</t>
  </si>
  <si>
    <t>Pete Raven</t>
  </si>
  <si>
    <t xml:space="preserve">Martyn Skupham </t>
  </si>
  <si>
    <t>Andy Clarke</t>
  </si>
  <si>
    <t>Tim Cowell</t>
  </si>
  <si>
    <t>Enter the Venue and Date of your event and the Slope Rating of your course for Yellow tees</t>
  </si>
  <si>
    <t>Bovey Castle</t>
    <phoneticPr fontId="12" type="noConversion"/>
  </si>
  <si>
    <t>Enter the 5 clubs' names in cells B5 to B9 and the rest will automatically populate</t>
  </si>
  <si>
    <t>Comp
HCP</t>
  </si>
  <si>
    <t>Slot time</t>
  </si>
  <si>
    <t>HI</t>
  </si>
  <si>
    <t>CH</t>
  </si>
  <si>
    <t>Time</t>
  </si>
  <si>
    <t>Discard</t>
  </si>
  <si>
    <t>The Printable version will fill names and strokes received and scores</t>
  </si>
  <si>
    <t>The Printable version will fill the results table</t>
  </si>
  <si>
    <t>Dave Anderson</t>
  </si>
  <si>
    <t>Pete Rogers</t>
  </si>
  <si>
    <t>Bob Radley</t>
  </si>
  <si>
    <t>Mick Gallagher</t>
  </si>
  <si>
    <t>Stuart Munday</t>
  </si>
  <si>
    <t>Les Molloy</t>
  </si>
  <si>
    <t>John Richardson</t>
  </si>
  <si>
    <t xml:space="preserve">Richard Palmer </t>
  </si>
  <si>
    <t>Andrew Vickery</t>
  </si>
  <si>
    <t>Dave Williams</t>
  </si>
  <si>
    <t>Andrew Hurley</t>
  </si>
  <si>
    <t>Richard Dunn</t>
  </si>
  <si>
    <r>
      <rPr>
        <b/>
        <sz val="11"/>
        <color theme="1"/>
        <rFont val="Calibri"/>
        <family val="2"/>
        <scheme val="minor"/>
      </rPr>
      <t>PLEASE ONLY PUT INFORMATION IN YELLOW CELLS</t>
    </r>
    <r>
      <rPr>
        <sz val="11"/>
        <color theme="1"/>
        <rFont val="Calibri"/>
        <family val="2"/>
        <scheme val="minor"/>
      </rPr>
      <t>: All others fill automatically</t>
    </r>
  </si>
  <si>
    <t xml:space="preserve">Playing
Handicap </t>
  </si>
  <si>
    <t xml:space="preserve">Playing Handicap </t>
  </si>
  <si>
    <t>PH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</si>
</sst>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0.0"/>
    <numFmt numFmtId="166" formatCode="0.00"/>
  </numFmts>
  <fonts count="2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Verdana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indexed="8"/>
      <name val="Arial"/>
    </font>
    <font>
      <b/>
      <sz val="10"/>
      <color indexed="8"/>
      <name val="Arial"/>
    </font>
    <font>
      <sz val="16"/>
      <color indexed="8"/>
      <name val="Calibri"/>
      <family val="2"/>
    </font>
    <font>
      <sz val="15"/>
      <color indexed="8"/>
      <name val="Calibri"/>
      <family val="2"/>
    </font>
    <font>
      <b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45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0" fontId="3" fillId="0" borderId="8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top"/>
      <protection locked="0"/>
    </xf>
    <xf numFmtId="20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20" fontId="6" fillId="0" borderId="0" xfId="0" applyNumberFormat="1" applyFont="1" applyAlignment="1">
      <alignment horizontal="center"/>
    </xf>
    <xf numFmtId="2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20" fontId="7" fillId="0" borderId="0" xfId="0" applyNumberFormat="1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1" fontId="0" fillId="0" borderId="8" xfId="0" applyNumberFormat="1" applyBorder="1" applyAlignment="1">
      <alignment horizontal="center"/>
    </xf>
    <xf numFmtId="20" fontId="7" fillId="0" borderId="0" xfId="0" applyNumberFormat="1" applyFont="1" applyAlignment="1">
      <alignment horizontal="center" vertical="center" wrapText="1"/>
    </xf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20" fontId="7" fillId="0" borderId="8" xfId="0" applyNumberFormat="1" applyFont="1" applyBorder="1"/>
    <xf numFmtId="0" fontId="0" fillId="2" borderId="0" xfId="0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0" fontId="0" fillId="0" borderId="3" xfId="0" applyNumberFormat="1" applyBorder="1"/>
    <xf numFmtId="20" fontId="0" fillId="0" borderId="8" xfId="0" applyNumberFormat="1" applyBorder="1"/>
    <xf numFmtId="20" fontId="10" fillId="0" borderId="0" xfId="0" applyNumberFormat="1" applyFont="1"/>
    <xf numFmtId="0" fontId="10" fillId="0" borderId="8" xfId="0" applyFont="1" applyBorder="1"/>
    <xf numFmtId="0" fontId="11" fillId="0" borderId="0" xfId="0" applyFont="1"/>
    <xf numFmtId="0" fontId="10" fillId="0" borderId="0" xfId="0" applyFont="1" applyAlignment="1">
      <alignment horizontal="center"/>
    </xf>
    <xf numFmtId="20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20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20" fontId="2" fillId="0" borderId="0" xfId="0" applyNumberFormat="1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2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20" fontId="4" fillId="0" borderId="2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20" fontId="4" fillId="0" borderId="5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8" xfId="0" applyFont="1" applyBorder="1" applyProtection="1">
      <protection hidden="1"/>
    </xf>
    <xf numFmtId="0" fontId="4" fillId="0" borderId="8" xfId="0" applyFont="1" applyBorder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" fontId="4" fillId="0" borderId="8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23" xfId="0" applyBorder="1" applyProtection="1">
      <protection locked="0"/>
    </xf>
    <xf numFmtId="1" fontId="0" fillId="0" borderId="0" xfId="0" applyNumberFormat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locked="0"/>
    </xf>
    <xf numFmtId="1" fontId="7" fillId="0" borderId="1" xfId="0" applyNumberFormat="1" applyFont="1" applyBorder="1" applyAlignment="1">
      <alignment horizont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8" xfId="0" applyFont="1" applyBorder="1" applyAlignment="1">
      <alignment vertical="center"/>
    </xf>
    <xf numFmtId="165" fontId="0" fillId="0" borderId="1" xfId="0" applyNumberForma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1" fontId="13" fillId="0" borderId="1" xfId="0" applyNumberFormat="1" applyFont="1" applyBorder="1" applyAlignment="1" applyProtection="1">
      <alignment horizontal="center"/>
      <protection hidden="1"/>
    </xf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20" fontId="13" fillId="3" borderId="1" xfId="0" applyNumberFormat="1" applyFon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5" fillId="0" borderId="24" xfId="0" applyFon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0" borderId="27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22" xfId="0" applyNumberFormat="1" applyBorder="1" applyAlignment="1" applyProtection="1">
      <alignment horizontal="center"/>
      <protection hidden="1"/>
    </xf>
    <xf numFmtId="20" fontId="17" fillId="0" borderId="0" xfId="0" applyNumberFormat="1" applyFont="1" applyAlignment="1">
      <alignment horizontal="center"/>
    </xf>
    <xf numFmtId="20" fontId="18" fillId="0" borderId="0" xfId="0" applyNumberFormat="1" applyFont="1" applyAlignment="1">
      <alignment horizontal="center"/>
    </xf>
    <xf numFmtId="20" fontId="18" fillId="0" borderId="0" xfId="0" applyNumberFormat="1" applyFont="1"/>
    <xf numFmtId="20" fontId="18" fillId="0" borderId="0" xfId="0" applyNumberFormat="1" applyFont="1" applyAlignment="1">
      <alignment horizontal="center" vertical="center"/>
    </xf>
    <xf numFmtId="20" fontId="18" fillId="0" borderId="5" xfId="0" applyNumberFormat="1" applyFont="1" applyBorder="1"/>
    <xf numFmtId="20" fontId="18" fillId="0" borderId="1" xfId="0" applyNumberFormat="1" applyFont="1" applyBorder="1" applyAlignment="1">
      <alignment horizontal="center"/>
    </xf>
    <xf numFmtId="20" fontId="18" fillId="0" borderId="1" xfId="0" applyNumberFormat="1" applyFont="1" applyBorder="1"/>
    <xf numFmtId="20" fontId="18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20" fontId="18" fillId="0" borderId="8" xfId="0" applyNumberFormat="1" applyFont="1" applyBorder="1"/>
    <xf numFmtId="165" fontId="18" fillId="0" borderId="8" xfId="0" applyNumberFormat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20" fontId="18" fillId="0" borderId="7" xfId="0" applyNumberFormat="1" applyFont="1" applyBorder="1"/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18" fillId="0" borderId="8" xfId="0" applyNumberFormat="1" applyFont="1" applyBorder="1" applyAlignment="1">
      <alignment horizontal="center" vertical="center"/>
    </xf>
    <xf numFmtId="20" fontId="18" fillId="0" borderId="8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20" fontId="18" fillId="0" borderId="22" xfId="0" applyNumberFormat="1" applyFont="1" applyBorder="1"/>
    <xf numFmtId="165" fontId="18" fillId="0" borderId="3" xfId="0" applyNumberFormat="1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20" fontId="18" fillId="0" borderId="3" xfId="0" applyNumberFormat="1" applyFont="1" applyBorder="1"/>
    <xf numFmtId="20" fontId="18" fillId="0" borderId="2" xfId="0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5" xfId="0" applyFont="1" applyBorder="1"/>
    <xf numFmtId="0" fontId="0" fillId="0" borderId="0" xfId="0" applyFill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14" fillId="2" borderId="0" xfId="0" applyFont="1" applyFill="1" applyAlignment="1" applyProtection="1">
      <alignment horizontal="left"/>
      <protection locked="0"/>
    </xf>
    <xf numFmtId="0" fontId="13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166" fontId="21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20" fontId="22" fillId="0" borderId="0" xfId="0" applyNumberFormat="1" applyFont="1"/>
    <xf numFmtId="0" fontId="0" fillId="3" borderId="0" xfId="0" applyFill="1"/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165" fontId="23" fillId="3" borderId="1" xfId="0" applyNumberFormat="1" applyFont="1" applyFill="1" applyBorder="1" applyAlignment="1" applyProtection="1">
      <alignment horizontal="center"/>
      <protection locked="0"/>
    </xf>
    <xf numFmtId="165" fontId="23" fillId="0" borderId="13" xfId="0" applyNumberFormat="1" applyFont="1" applyBorder="1" applyAlignment="1" applyProtection="1">
      <alignment horizontal="center"/>
      <protection locked="0"/>
    </xf>
    <xf numFmtId="0" fontId="23" fillId="3" borderId="0" xfId="0" applyFont="1" applyFill="1" applyAlignment="1">
      <alignment horizontal="center" vertical="center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4" fillId="2" borderId="0" xfId="0" applyFont="1" applyFill="1" applyProtection="1">
      <protection locked="0"/>
    </xf>
    <xf numFmtId="0" fontId="0" fillId="0" borderId="0" xfId="0" applyProtection="1">
      <protection locked="0"/>
    </xf>
    <xf numFmtId="164" fontId="14" fillId="2" borderId="0" xfId="0" applyNumberFormat="1" applyFont="1" applyFill="1" applyAlignment="1" applyProtection="1">
      <alignment horizontal="left"/>
      <protection locked="0"/>
    </xf>
    <xf numFmtId="164" fontId="3" fillId="2" borderId="0" xfId="0" applyNumberFormat="1" applyFont="1" applyFill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0" fontId="0" fillId="0" borderId="1" xfId="0" applyNumberFormat="1" applyBorder="1" applyAlignment="1" applyProtection="1">
      <alignment horizontal="center" vertical="center"/>
      <protection hidden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0" fontId="15" fillId="0" borderId="1" xfId="0" quotePrefix="1" applyNumberFormat="1" applyFont="1" applyBorder="1" applyAlignment="1" applyProtection="1">
      <alignment horizontal="center" vertical="center"/>
      <protection hidden="1"/>
    </xf>
    <xf numFmtId="20" fontId="15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20" fontId="4" fillId="0" borderId="0" xfId="0" applyNumberFormat="1" applyFont="1" applyAlignment="1" applyProtection="1">
      <alignment horizontal="center" vertical="center"/>
      <protection hidden="1"/>
    </xf>
    <xf numFmtId="20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0" fontId="4" fillId="0" borderId="5" xfId="0" applyNumberFormat="1" applyFont="1" applyBorder="1" applyAlignment="1" applyProtection="1">
      <alignment horizontal="center" vertical="center"/>
      <protection hidden="1"/>
    </xf>
    <xf numFmtId="20" fontId="4" fillId="0" borderId="7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>
      <alignment horizontal="left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20" fontId="9" fillId="0" borderId="14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20" fontId="9" fillId="0" borderId="17" xfId="0" applyNumberFormat="1" applyFont="1" applyBorder="1"/>
    <xf numFmtId="0" fontId="9" fillId="0" borderId="1" xfId="0" applyFont="1" applyBorder="1"/>
    <xf numFmtId="1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0" fontId="9" fillId="0" borderId="19" xfId="0" applyNumberFormat="1" applyFont="1" applyBorder="1"/>
    <xf numFmtId="0" fontId="9" fillId="0" borderId="20" xfId="0" applyFont="1" applyBorder="1"/>
    <xf numFmtId="1" fontId="9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a="http://schemas.openxmlformats.org/drawingml/2006/main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Y60"/>
  <sheetViews>
    <sheetView tabSelected="1" topLeftCell="B8" zoomScale="150" zoomScaleNormal="85" zoomScalePageLayoutView="85" workbookViewId="0">
      <selection activeCell="E8" sqref="E8"/>
    </sheetView>
  </sheetViews>
  <sheetFormatPr baseColWidth="10" defaultColWidth="8.83203125" defaultRowHeight="14"/>
  <cols>
    <col min="1" max="1" width="9.1640625" style="57" customWidth="1"/>
    <col min="2" max="2" width="20.5" style="55" customWidth="1"/>
    <col min="3" max="3" width="25.83203125" style="55" customWidth="1"/>
    <col min="4" max="5" width="8.83203125" style="6"/>
    <col min="6" max="6" width="9" style="61" customWidth="1"/>
    <col min="7" max="7" width="7" style="55" customWidth="1"/>
    <col min="8" max="8" width="1.5" style="55" customWidth="1"/>
    <col min="9" max="9" width="19.5" style="55" customWidth="1"/>
    <col min="10" max="10" width="27.5" style="55" customWidth="1"/>
    <col min="11" max="12" width="9.1640625" style="6" customWidth="1"/>
    <col min="13" max="13" width="9" style="6" customWidth="1"/>
    <col min="14" max="14" width="7.83203125" style="55" customWidth="1"/>
    <col min="15" max="16384" width="8.83203125" style="55"/>
  </cols>
  <sheetData>
    <row r="2" spans="1:24" ht="20">
      <c r="A2" s="51" t="s">
        <v>28</v>
      </c>
      <c r="B2" s="187" t="s">
        <v>39</v>
      </c>
      <c r="C2" s="188"/>
      <c r="D2" s="52" t="s">
        <v>29</v>
      </c>
      <c r="E2" s="52"/>
      <c r="F2" s="189" t="s">
        <v>40</v>
      </c>
      <c r="G2" s="190"/>
      <c r="H2" s="190"/>
      <c r="I2" s="190"/>
      <c r="J2" s="114" t="s">
        <v>14</v>
      </c>
      <c r="K2" s="54">
        <v>127</v>
      </c>
      <c r="L2" s="52"/>
    </row>
    <row r="3" spans="1:24" ht="21" customHeight="1">
      <c r="A3" s="51"/>
      <c r="B3" s="53"/>
      <c r="C3" s="53"/>
      <c r="D3" s="52"/>
      <c r="E3" s="52"/>
      <c r="F3" s="56"/>
      <c r="G3" s="56"/>
      <c r="J3" s="105" t="s">
        <v>5</v>
      </c>
      <c r="K3" s="169" t="s">
        <v>41</v>
      </c>
    </row>
    <row r="4" spans="1:24" ht="29.25" customHeight="1">
      <c r="B4" s="58" t="s">
        <v>16</v>
      </c>
      <c r="C4" s="59" t="s">
        <v>25</v>
      </c>
      <c r="D4" s="60" t="s">
        <v>26</v>
      </c>
      <c r="E4" s="60" t="s">
        <v>92</v>
      </c>
      <c r="M4" s="2"/>
    </row>
    <row r="5" spans="1:24">
      <c r="A5" s="62" t="s">
        <v>19</v>
      </c>
      <c r="B5" s="42" t="s">
        <v>42</v>
      </c>
      <c r="C5" s="171">
        <v>218</v>
      </c>
      <c r="D5" s="167"/>
      <c r="E5" s="91">
        <v>39</v>
      </c>
      <c r="I5" s="63" t="s">
        <v>15</v>
      </c>
      <c r="J5" s="118"/>
    </row>
    <row r="6" spans="1:24">
      <c r="A6" s="62" t="s">
        <v>20</v>
      </c>
      <c r="B6" s="42" t="s">
        <v>43</v>
      </c>
      <c r="C6" s="171">
        <v>201</v>
      </c>
      <c r="D6" s="167"/>
      <c r="E6" s="91">
        <v>38</v>
      </c>
      <c r="I6" s="63" t="s">
        <v>88</v>
      </c>
      <c r="J6" s="102"/>
    </row>
    <row r="7" spans="1:24">
      <c r="A7" s="62" t="s">
        <v>22</v>
      </c>
      <c r="B7" s="42" t="s">
        <v>44</v>
      </c>
      <c r="C7" s="171">
        <v>215</v>
      </c>
      <c r="D7" s="167"/>
      <c r="E7" s="91">
        <v>40</v>
      </c>
      <c r="K7" s="212" t="s">
        <v>107</v>
      </c>
      <c r="L7" s="213"/>
      <c r="M7" s="213"/>
      <c r="N7" s="213"/>
    </row>
    <row r="8" spans="1:24">
      <c r="A8" s="62" t="s">
        <v>23</v>
      </c>
      <c r="B8" s="42" t="s">
        <v>54</v>
      </c>
      <c r="C8" s="171">
        <v>203</v>
      </c>
      <c r="D8" s="167"/>
      <c r="E8" s="91">
        <v>38</v>
      </c>
      <c r="K8" s="213"/>
      <c r="L8" s="213"/>
      <c r="M8" s="213"/>
      <c r="N8" s="213"/>
    </row>
    <row r="9" spans="1:24">
      <c r="A9" s="62" t="s">
        <v>24</v>
      </c>
      <c r="B9" s="42"/>
      <c r="C9" s="104"/>
      <c r="D9" s="167"/>
      <c r="E9" s="91"/>
      <c r="K9" s="213"/>
      <c r="L9" s="213"/>
      <c r="M9" s="213"/>
      <c r="N9" s="213"/>
    </row>
    <row r="10" spans="1:24" ht="27.75" customHeight="1"/>
    <row r="11" spans="1:24" s="69" customFormat="1" ht="29.25" customHeight="1">
      <c r="A11" s="115">
        <v>14</v>
      </c>
      <c r="B11" s="64" t="s">
        <v>16</v>
      </c>
      <c r="C11" s="65" t="s">
        <v>18</v>
      </c>
      <c r="D11" s="66" t="s">
        <v>74</v>
      </c>
      <c r="E11" s="66" t="s">
        <v>87</v>
      </c>
      <c r="F11" s="67" t="s">
        <v>108</v>
      </c>
      <c r="G11" s="66" t="s">
        <v>17</v>
      </c>
      <c r="H11" s="68"/>
      <c r="I11" s="64" t="s">
        <v>16</v>
      </c>
      <c r="J11" s="65" t="s">
        <v>18</v>
      </c>
      <c r="K11" s="66" t="s">
        <v>74</v>
      </c>
      <c r="L11" s="66" t="s">
        <v>87</v>
      </c>
      <c r="M11" s="67" t="s">
        <v>108</v>
      </c>
      <c r="N11" s="90" t="s">
        <v>17</v>
      </c>
    </row>
    <row r="12" spans="1:24">
      <c r="A12" s="70"/>
      <c r="B12" s="71"/>
      <c r="C12" s="71"/>
      <c r="D12" s="43"/>
      <c r="E12" s="43"/>
      <c r="F12" s="72"/>
      <c r="G12" s="71"/>
      <c r="I12" s="71"/>
      <c r="J12" s="71"/>
      <c r="K12" s="43"/>
      <c r="L12" s="43"/>
      <c r="M12" s="43"/>
      <c r="N12" s="71"/>
    </row>
    <row r="13" spans="1:24" ht="15">
      <c r="A13" s="193"/>
      <c r="B13" s="202" t="str">
        <f>B5</f>
        <v xml:space="preserve">Torquay </v>
      </c>
      <c r="C13" s="129" t="s">
        <v>75</v>
      </c>
      <c r="D13" s="183">
        <v>13.2</v>
      </c>
      <c r="E13" s="92">
        <f t="shared" ref="E13:E24" si="0">ROUND(D13*$K$2/113,0)</f>
        <v>15</v>
      </c>
      <c r="F13" s="93">
        <f t="shared" ref="F13:F24" si="1">IF((ROUND(ROUND(D13*$K$2/113,0)*0.85,0))&gt;=24,24,(ROUND(ROUND(D13*$K$2/113,0)*0.85,0)))</f>
        <v>13</v>
      </c>
      <c r="G13" s="191">
        <v>41</v>
      </c>
      <c r="H13" s="73"/>
      <c r="I13" s="198" t="str">
        <f>B6</f>
        <v>Teignmouth</v>
      </c>
      <c r="J13" s="129" t="s">
        <v>95</v>
      </c>
      <c r="K13" s="180">
        <v>19.7</v>
      </c>
      <c r="L13" s="92">
        <f t="shared" ref="L13:L24" si="2">ROUND(K13*$K$2/113,0)</f>
        <v>22</v>
      </c>
      <c r="M13" s="93">
        <f t="shared" ref="M13:M24" si="3">IF((ROUND(ROUND(K13*$K$2/113,0)*0.85,0))&gt;=24,24,(ROUND(ROUND(K13*$K$2/113,0)*0.85,0)))</f>
        <v>19</v>
      </c>
      <c r="N13" s="191">
        <v>40</v>
      </c>
      <c r="P13" s="55" t="s">
        <v>31</v>
      </c>
    </row>
    <row r="14" spans="1:24" ht="15">
      <c r="A14" s="193"/>
      <c r="B14" s="202"/>
      <c r="C14" s="129" t="s">
        <v>76</v>
      </c>
      <c r="D14" s="183">
        <v>16.3</v>
      </c>
      <c r="E14" s="92">
        <f t="shared" si="0"/>
        <v>18</v>
      </c>
      <c r="F14" s="93">
        <f t="shared" si="1"/>
        <v>15</v>
      </c>
      <c r="G14" s="192"/>
      <c r="H14" s="74"/>
      <c r="I14" s="199"/>
      <c r="J14" s="129" t="s">
        <v>96</v>
      </c>
      <c r="K14" s="180">
        <v>7.9</v>
      </c>
      <c r="L14" s="92">
        <f t="shared" si="2"/>
        <v>9</v>
      </c>
      <c r="M14" s="93">
        <f t="shared" si="3"/>
        <v>8</v>
      </c>
      <c r="N14" s="192"/>
      <c r="O14" s="55">
        <v>1</v>
      </c>
      <c r="P14" s="55" t="s">
        <v>84</v>
      </c>
    </row>
    <row r="15" spans="1:24" ht="15">
      <c r="A15" s="193"/>
      <c r="B15" s="202"/>
      <c r="C15" s="129" t="s">
        <v>77</v>
      </c>
      <c r="D15" s="183">
        <v>12.4</v>
      </c>
      <c r="E15" s="92">
        <f t="shared" si="0"/>
        <v>14</v>
      </c>
      <c r="F15" s="93">
        <f t="shared" si="1"/>
        <v>12</v>
      </c>
      <c r="G15" s="191">
        <v>48</v>
      </c>
      <c r="H15" s="74"/>
      <c r="I15" s="199"/>
      <c r="J15" s="129" t="s">
        <v>97</v>
      </c>
      <c r="K15" s="180">
        <v>10.6</v>
      </c>
      <c r="L15" s="92">
        <f t="shared" si="2"/>
        <v>12</v>
      </c>
      <c r="M15" s="93">
        <f t="shared" si="3"/>
        <v>10</v>
      </c>
      <c r="N15" s="191">
        <v>38</v>
      </c>
      <c r="O15" s="55">
        <v>2</v>
      </c>
      <c r="P15" s="55" t="s">
        <v>34</v>
      </c>
    </row>
    <row r="16" spans="1:24" ht="15">
      <c r="A16" s="193"/>
      <c r="B16" s="202"/>
      <c r="C16" s="184" t="s">
        <v>78</v>
      </c>
      <c r="D16" s="185">
        <v>20.9</v>
      </c>
      <c r="E16" s="92">
        <f t="shared" si="0"/>
        <v>23</v>
      </c>
      <c r="F16" s="93">
        <f t="shared" si="1"/>
        <v>20</v>
      </c>
      <c r="G16" s="192"/>
      <c r="H16" s="74"/>
      <c r="I16" s="199"/>
      <c r="J16" s="129" t="s">
        <v>98</v>
      </c>
      <c r="K16" s="180">
        <v>19.2</v>
      </c>
      <c r="L16" s="92">
        <f t="shared" si="2"/>
        <v>22</v>
      </c>
      <c r="M16" s="93">
        <f t="shared" si="3"/>
        <v>19</v>
      </c>
      <c r="N16" s="192"/>
      <c r="O16" s="55">
        <v>3</v>
      </c>
      <c r="P16" s="188" t="s">
        <v>86</v>
      </c>
      <c r="Q16" s="188"/>
      <c r="R16" s="188"/>
      <c r="S16" s="188"/>
      <c r="T16" s="188"/>
      <c r="U16" s="188"/>
      <c r="V16" s="188"/>
      <c r="W16" s="188"/>
      <c r="X16" s="188"/>
    </row>
    <row r="17" spans="1:25" ht="15">
      <c r="A17" s="193"/>
      <c r="B17" s="202"/>
      <c r="C17" s="129" t="s">
        <v>45</v>
      </c>
      <c r="D17" s="183">
        <v>10.7</v>
      </c>
      <c r="E17" s="92">
        <f t="shared" si="0"/>
        <v>12</v>
      </c>
      <c r="F17" s="93">
        <f t="shared" si="1"/>
        <v>10</v>
      </c>
      <c r="G17" s="191">
        <v>44</v>
      </c>
      <c r="H17" s="74"/>
      <c r="I17" s="199"/>
      <c r="J17" s="129" t="s">
        <v>99</v>
      </c>
      <c r="K17" s="180">
        <v>14.8</v>
      </c>
      <c r="L17" s="92">
        <f t="shared" si="2"/>
        <v>17</v>
      </c>
      <c r="M17" s="93">
        <f t="shared" si="3"/>
        <v>14</v>
      </c>
      <c r="N17" s="191">
        <v>40</v>
      </c>
      <c r="O17" s="55">
        <v>4</v>
      </c>
      <c r="P17" s="55" t="s">
        <v>3</v>
      </c>
    </row>
    <row r="18" spans="1:25" ht="15" customHeight="1">
      <c r="A18" s="193"/>
      <c r="B18" s="202"/>
      <c r="C18" s="184" t="s">
        <v>79</v>
      </c>
      <c r="D18" s="185">
        <v>18.600000000000001</v>
      </c>
      <c r="E18" s="92">
        <f t="shared" si="0"/>
        <v>21</v>
      </c>
      <c r="F18" s="93">
        <f t="shared" si="1"/>
        <v>18</v>
      </c>
      <c r="G18" s="192"/>
      <c r="H18" s="74"/>
      <c r="I18" s="199"/>
      <c r="J18" s="129" t="s">
        <v>100</v>
      </c>
      <c r="K18" s="180">
        <v>11.9</v>
      </c>
      <c r="L18" s="92">
        <f t="shared" si="2"/>
        <v>13</v>
      </c>
      <c r="M18" s="93">
        <f t="shared" si="3"/>
        <v>11</v>
      </c>
      <c r="N18" s="192"/>
      <c r="O18" s="55">
        <v>5</v>
      </c>
      <c r="P18" s="197" t="s">
        <v>72</v>
      </c>
      <c r="Q18" s="197"/>
      <c r="R18" s="197"/>
      <c r="S18" s="197"/>
      <c r="T18" s="197"/>
      <c r="U18" s="197"/>
      <c r="V18" s="197"/>
      <c r="W18" s="197"/>
      <c r="X18" s="197"/>
    </row>
    <row r="19" spans="1:25" ht="15">
      <c r="A19" s="193"/>
      <c r="B19" s="202"/>
      <c r="C19" s="129" t="s">
        <v>80</v>
      </c>
      <c r="D19" s="186">
        <v>9.5</v>
      </c>
      <c r="E19" s="92">
        <f t="shared" si="0"/>
        <v>11</v>
      </c>
      <c r="F19" s="93">
        <f t="shared" si="1"/>
        <v>9</v>
      </c>
      <c r="G19" s="191">
        <v>39</v>
      </c>
      <c r="H19" s="74"/>
      <c r="I19" s="199"/>
      <c r="J19" s="129" t="s">
        <v>101</v>
      </c>
      <c r="K19" s="180">
        <v>13.8</v>
      </c>
      <c r="L19" s="92">
        <f t="shared" si="2"/>
        <v>16</v>
      </c>
      <c r="M19" s="93">
        <f t="shared" si="3"/>
        <v>14</v>
      </c>
      <c r="N19" s="191">
        <v>38</v>
      </c>
      <c r="P19" s="197"/>
      <c r="Q19" s="197"/>
      <c r="R19" s="197"/>
      <c r="S19" s="197"/>
      <c r="T19" s="197"/>
      <c r="U19" s="197"/>
      <c r="V19" s="197"/>
      <c r="W19" s="197"/>
      <c r="X19" s="197"/>
    </row>
    <row r="20" spans="1:25" ht="15">
      <c r="A20" s="193"/>
      <c r="B20" s="202"/>
      <c r="C20" s="129" t="s">
        <v>1</v>
      </c>
      <c r="D20" s="183">
        <v>12.7</v>
      </c>
      <c r="E20" s="92">
        <f t="shared" si="0"/>
        <v>14</v>
      </c>
      <c r="F20" s="93">
        <f t="shared" si="1"/>
        <v>12</v>
      </c>
      <c r="G20" s="192"/>
      <c r="H20" s="74"/>
      <c r="I20" s="199"/>
      <c r="J20" s="129" t="s">
        <v>102</v>
      </c>
      <c r="K20" s="180">
        <v>11.3</v>
      </c>
      <c r="L20" s="92">
        <f t="shared" si="2"/>
        <v>13</v>
      </c>
      <c r="M20" s="93">
        <f t="shared" si="3"/>
        <v>11</v>
      </c>
      <c r="N20" s="192"/>
      <c r="O20" s="55">
        <v>6</v>
      </c>
      <c r="P20" s="55" t="s">
        <v>73</v>
      </c>
    </row>
    <row r="21" spans="1:25" ht="15">
      <c r="A21" s="193"/>
      <c r="B21" s="202"/>
      <c r="C21" s="129" t="s">
        <v>2</v>
      </c>
      <c r="D21" s="186">
        <v>11.1</v>
      </c>
      <c r="E21" s="92">
        <f t="shared" si="0"/>
        <v>12</v>
      </c>
      <c r="F21" s="93">
        <f t="shared" si="1"/>
        <v>10</v>
      </c>
      <c r="G21" s="191">
        <v>44</v>
      </c>
      <c r="H21" s="74"/>
      <c r="I21" s="199"/>
      <c r="J21" s="129" t="s">
        <v>103</v>
      </c>
      <c r="K21" s="180">
        <v>10.9</v>
      </c>
      <c r="L21" s="92">
        <f t="shared" si="2"/>
        <v>12</v>
      </c>
      <c r="M21" s="130">
        <f t="shared" si="3"/>
        <v>10</v>
      </c>
      <c r="N21" s="191">
        <v>44</v>
      </c>
      <c r="O21" s="55">
        <v>7</v>
      </c>
      <c r="P21" s="55" t="s">
        <v>32</v>
      </c>
    </row>
    <row r="22" spans="1:25" ht="15">
      <c r="A22" s="193"/>
      <c r="B22" s="202"/>
      <c r="C22" s="184" t="s">
        <v>81</v>
      </c>
      <c r="D22" s="185">
        <v>16.7</v>
      </c>
      <c r="E22" s="92">
        <f t="shared" si="0"/>
        <v>19</v>
      </c>
      <c r="F22" s="93">
        <f t="shared" si="1"/>
        <v>16</v>
      </c>
      <c r="G22" s="194"/>
      <c r="H22" s="74"/>
      <c r="I22" s="204"/>
      <c r="J22" s="129" t="s">
        <v>104</v>
      </c>
      <c r="K22" s="180">
        <v>13.1</v>
      </c>
      <c r="L22" s="131">
        <f t="shared" si="2"/>
        <v>15</v>
      </c>
      <c r="M22" s="133">
        <f t="shared" si="3"/>
        <v>13</v>
      </c>
      <c r="N22" s="192"/>
      <c r="O22" s="55">
        <v>8</v>
      </c>
      <c r="P22" s="55" t="s">
        <v>35</v>
      </c>
    </row>
    <row r="23" spans="1:25" ht="15">
      <c r="A23" s="195"/>
      <c r="B23" s="202"/>
      <c r="C23" s="129" t="s">
        <v>82</v>
      </c>
      <c r="D23" s="183">
        <v>9.6999999999999993</v>
      </c>
      <c r="E23" s="92">
        <f t="shared" si="0"/>
        <v>11</v>
      </c>
      <c r="F23" s="93">
        <f t="shared" si="1"/>
        <v>9</v>
      </c>
      <c r="G23" s="191">
        <v>41</v>
      </c>
      <c r="H23" s="74"/>
      <c r="I23" s="204"/>
      <c r="J23" s="129" t="s">
        <v>105</v>
      </c>
      <c r="K23" s="180">
        <v>13.3</v>
      </c>
      <c r="L23" s="132">
        <f t="shared" si="2"/>
        <v>15</v>
      </c>
      <c r="M23" s="134">
        <f t="shared" si="3"/>
        <v>13</v>
      </c>
      <c r="N23" s="194">
        <v>39</v>
      </c>
      <c r="O23" s="55">
        <v>9</v>
      </c>
      <c r="P23" s="55" t="s">
        <v>93</v>
      </c>
    </row>
    <row r="24" spans="1:25" ht="15">
      <c r="A24" s="196"/>
      <c r="B24" s="202"/>
      <c r="C24" s="184" t="s">
        <v>83</v>
      </c>
      <c r="D24" s="185">
        <v>6.6</v>
      </c>
      <c r="E24" s="92">
        <f t="shared" si="0"/>
        <v>7</v>
      </c>
      <c r="F24" s="93">
        <f t="shared" si="1"/>
        <v>6</v>
      </c>
      <c r="G24" s="192"/>
      <c r="H24" s="75"/>
      <c r="I24" s="205"/>
      <c r="J24" s="129" t="s">
        <v>106</v>
      </c>
      <c r="K24" s="180">
        <v>16.5</v>
      </c>
      <c r="L24" s="91">
        <f t="shared" si="2"/>
        <v>19</v>
      </c>
      <c r="M24" s="104">
        <f t="shared" si="3"/>
        <v>16</v>
      </c>
      <c r="N24" s="192"/>
      <c r="O24" s="55">
        <v>10</v>
      </c>
      <c r="P24" s="55" t="s">
        <v>94</v>
      </c>
    </row>
    <row r="25" spans="1:25" ht="15">
      <c r="A25" s="76"/>
      <c r="B25" s="71"/>
      <c r="C25" s="71"/>
      <c r="D25" s="175"/>
      <c r="E25" s="43"/>
      <c r="F25" s="72"/>
      <c r="G25" s="126"/>
      <c r="I25" s="103"/>
      <c r="J25" s="123"/>
      <c r="K25" s="181"/>
      <c r="L25" s="125"/>
      <c r="M25" s="126"/>
      <c r="N25" s="126"/>
      <c r="O25" s="55">
        <v>11</v>
      </c>
      <c r="P25" s="201" t="s">
        <v>4</v>
      </c>
      <c r="Q25" s="201"/>
      <c r="R25" s="201"/>
      <c r="S25" s="201"/>
      <c r="T25" s="201"/>
      <c r="U25" s="201"/>
      <c r="V25" s="201"/>
      <c r="W25" s="201"/>
      <c r="X25" s="201"/>
      <c r="Y25" s="201"/>
    </row>
    <row r="26" spans="1:25" ht="15">
      <c r="A26" s="193"/>
      <c r="B26" s="202" t="s">
        <v>71</v>
      </c>
      <c r="C26" s="170" t="s">
        <v>46</v>
      </c>
      <c r="D26" s="179">
        <v>16.399999999999999</v>
      </c>
      <c r="E26" s="92">
        <f t="shared" ref="E26:E37" si="4">ROUND(D26*$K$2/113,0)</f>
        <v>18</v>
      </c>
      <c r="F26" s="93">
        <f t="shared" ref="F26:F37" si="5">IF((ROUND(ROUND(D26*$K$2/113,0)*0.85,0))&gt;=24,24,(ROUND(ROUND(D26*$K$2/113,0)*0.85,0)))</f>
        <v>15</v>
      </c>
      <c r="G26" s="191">
        <v>42</v>
      </c>
      <c r="H26" s="73"/>
      <c r="I26" s="198" t="s">
        <v>33</v>
      </c>
      <c r="J26" s="177" t="s">
        <v>55</v>
      </c>
      <c r="K26" s="182">
        <v>20.5</v>
      </c>
      <c r="L26" s="92">
        <f t="shared" ref="L26:L37" si="6">ROUND(K26*$K$2/113,0)</f>
        <v>23</v>
      </c>
      <c r="M26" s="93">
        <f t="shared" ref="M26:M37" si="7">IF((ROUND(ROUND(K26*$K$2/113,0)*0.85,0))&gt;=24,24,(ROUND(ROUND(K26*$K$2/113,0)*0.85,0)))</f>
        <v>20</v>
      </c>
      <c r="N26" s="191">
        <v>43</v>
      </c>
      <c r="P26" s="201"/>
      <c r="Q26" s="201"/>
      <c r="R26" s="201"/>
      <c r="S26" s="201"/>
      <c r="T26" s="201"/>
      <c r="U26" s="201"/>
      <c r="V26" s="201"/>
      <c r="W26" s="201"/>
      <c r="X26" s="201"/>
      <c r="Y26" s="201"/>
    </row>
    <row r="27" spans="1:25" ht="15">
      <c r="A27" s="193"/>
      <c r="B27" s="202"/>
      <c r="C27" s="170" t="s">
        <v>47</v>
      </c>
      <c r="D27" s="179">
        <v>18.399999999999999</v>
      </c>
      <c r="E27" s="92">
        <f t="shared" si="4"/>
        <v>21</v>
      </c>
      <c r="F27" s="93">
        <f t="shared" si="5"/>
        <v>18</v>
      </c>
      <c r="G27" s="192"/>
      <c r="H27" s="74"/>
      <c r="I27" s="199"/>
      <c r="J27" s="177" t="s">
        <v>56</v>
      </c>
      <c r="K27" s="182">
        <v>11.3</v>
      </c>
      <c r="L27" s="92">
        <f t="shared" si="6"/>
        <v>13</v>
      </c>
      <c r="M27" s="93">
        <f t="shared" si="7"/>
        <v>11</v>
      </c>
      <c r="N27" s="192"/>
    </row>
    <row r="28" spans="1:25" ht="16" thickBot="1">
      <c r="A28" s="193"/>
      <c r="B28" s="202"/>
      <c r="C28" s="170" t="s">
        <v>48</v>
      </c>
      <c r="D28" s="179">
        <v>6.5</v>
      </c>
      <c r="E28" s="92">
        <f t="shared" si="4"/>
        <v>7</v>
      </c>
      <c r="F28" s="93">
        <f t="shared" si="5"/>
        <v>6</v>
      </c>
      <c r="G28" s="191">
        <v>44</v>
      </c>
      <c r="H28" s="74"/>
      <c r="I28" s="199"/>
      <c r="J28" s="177" t="s">
        <v>57</v>
      </c>
      <c r="K28" s="182">
        <v>14.2</v>
      </c>
      <c r="L28" s="92">
        <f t="shared" si="6"/>
        <v>16</v>
      </c>
      <c r="M28" s="93">
        <f t="shared" si="7"/>
        <v>14</v>
      </c>
      <c r="N28" s="191">
        <v>40</v>
      </c>
    </row>
    <row r="29" spans="1:25" ht="16" thickBot="1">
      <c r="A29" s="193"/>
      <c r="B29" s="202"/>
      <c r="C29" s="170" t="s">
        <v>49</v>
      </c>
      <c r="D29" s="179">
        <v>23.1</v>
      </c>
      <c r="E29" s="92">
        <f t="shared" si="4"/>
        <v>26</v>
      </c>
      <c r="F29" s="93">
        <f t="shared" si="5"/>
        <v>22</v>
      </c>
      <c r="G29" s="192"/>
      <c r="H29" s="74"/>
      <c r="I29" s="199"/>
      <c r="J29" s="177" t="s">
        <v>58</v>
      </c>
      <c r="K29" s="182">
        <v>9.9</v>
      </c>
      <c r="L29" s="92">
        <f t="shared" si="6"/>
        <v>11</v>
      </c>
      <c r="M29" s="93">
        <f t="shared" si="7"/>
        <v>9</v>
      </c>
      <c r="N29" s="192"/>
      <c r="O29" s="119" t="s">
        <v>36</v>
      </c>
      <c r="P29" s="128" t="s">
        <v>37</v>
      </c>
      <c r="Q29" s="120"/>
      <c r="R29" s="120"/>
      <c r="S29" s="120"/>
      <c r="T29" s="120"/>
      <c r="U29" s="121"/>
      <c r="V29" s="122" t="s">
        <v>36</v>
      </c>
    </row>
    <row r="30" spans="1:25" ht="15">
      <c r="A30" s="193"/>
      <c r="B30" s="202"/>
      <c r="C30" s="170" t="s">
        <v>50</v>
      </c>
      <c r="D30" s="178">
        <v>10</v>
      </c>
      <c r="E30" s="92">
        <f t="shared" si="4"/>
        <v>11</v>
      </c>
      <c r="F30" s="93">
        <f t="shared" si="5"/>
        <v>9</v>
      </c>
      <c r="G30" s="191">
        <v>40</v>
      </c>
      <c r="H30" s="74"/>
      <c r="I30" s="199"/>
      <c r="J30" s="177" t="s">
        <v>59</v>
      </c>
      <c r="K30" s="182">
        <v>10.4</v>
      </c>
      <c r="L30" s="92">
        <f t="shared" si="6"/>
        <v>12</v>
      </c>
      <c r="M30" s="93">
        <f t="shared" si="7"/>
        <v>10</v>
      </c>
      <c r="N30" s="191">
        <v>39</v>
      </c>
    </row>
    <row r="31" spans="1:25" ht="15">
      <c r="A31" s="193"/>
      <c r="B31" s="202"/>
      <c r="C31" s="170" t="s">
        <v>70</v>
      </c>
      <c r="D31" s="179">
        <v>19.7</v>
      </c>
      <c r="E31" s="92">
        <f t="shared" si="4"/>
        <v>22</v>
      </c>
      <c r="F31" s="93">
        <f t="shared" si="5"/>
        <v>19</v>
      </c>
      <c r="G31" s="192"/>
      <c r="H31" s="74"/>
      <c r="I31" s="200"/>
      <c r="J31" s="177" t="s">
        <v>60</v>
      </c>
      <c r="K31" s="182">
        <v>17.399999999999999</v>
      </c>
      <c r="L31" s="92">
        <f t="shared" si="6"/>
        <v>20</v>
      </c>
      <c r="M31" s="93">
        <f t="shared" si="7"/>
        <v>17</v>
      </c>
      <c r="N31" s="192"/>
      <c r="P31" s="127"/>
      <c r="Q31" s="127"/>
      <c r="R31" s="127"/>
      <c r="S31" s="127"/>
    </row>
    <row r="32" spans="1:25" ht="15">
      <c r="A32" s="193"/>
      <c r="B32" s="202"/>
      <c r="C32" s="170" t="s">
        <v>51</v>
      </c>
      <c r="D32" s="179">
        <v>16.8</v>
      </c>
      <c r="E32" s="92">
        <f t="shared" si="4"/>
        <v>19</v>
      </c>
      <c r="F32" s="93">
        <f t="shared" si="5"/>
        <v>16</v>
      </c>
      <c r="G32" s="191">
        <v>40</v>
      </c>
      <c r="H32" s="74"/>
      <c r="I32" s="198" t="s">
        <v>53</v>
      </c>
      <c r="J32" s="177" t="s">
        <v>61</v>
      </c>
      <c r="K32" s="182">
        <v>11.3</v>
      </c>
      <c r="L32" s="92">
        <f t="shared" si="6"/>
        <v>13</v>
      </c>
      <c r="M32" s="93">
        <f t="shared" si="7"/>
        <v>11</v>
      </c>
      <c r="N32" s="191">
        <v>42</v>
      </c>
      <c r="P32" s="127"/>
      <c r="Q32" s="127"/>
      <c r="R32" s="127"/>
      <c r="S32" s="127"/>
    </row>
    <row r="33" spans="1:15" ht="15">
      <c r="A33" s="193"/>
      <c r="B33" s="202"/>
      <c r="C33" s="170" t="s">
        <v>52</v>
      </c>
      <c r="D33" s="179">
        <v>14.3</v>
      </c>
      <c r="E33" s="92">
        <f t="shared" si="4"/>
        <v>16</v>
      </c>
      <c r="F33" s="93">
        <f t="shared" si="5"/>
        <v>14</v>
      </c>
      <c r="G33" s="192"/>
      <c r="H33" s="74"/>
      <c r="I33" s="199"/>
      <c r="J33" s="177" t="s">
        <v>62</v>
      </c>
      <c r="K33" s="182">
        <v>18.5</v>
      </c>
      <c r="L33" s="92">
        <f t="shared" si="6"/>
        <v>21</v>
      </c>
      <c r="M33" s="93">
        <f t="shared" si="7"/>
        <v>18</v>
      </c>
      <c r="N33" s="192"/>
    </row>
    <row r="34" spans="1:15" ht="15">
      <c r="A34" s="193"/>
      <c r="B34" s="202"/>
      <c r="C34" s="170" t="s">
        <v>67</v>
      </c>
      <c r="D34" s="179">
        <v>11.7</v>
      </c>
      <c r="E34" s="92">
        <f t="shared" si="4"/>
        <v>13</v>
      </c>
      <c r="F34" s="93">
        <f t="shared" si="5"/>
        <v>11</v>
      </c>
      <c r="G34" s="191">
        <v>46</v>
      </c>
      <c r="H34" s="74"/>
      <c r="I34" s="199"/>
      <c r="J34" s="177" t="s">
        <v>63</v>
      </c>
      <c r="K34" s="182">
        <v>18.2</v>
      </c>
      <c r="L34" s="92">
        <f t="shared" si="6"/>
        <v>20</v>
      </c>
      <c r="M34" s="93">
        <f t="shared" si="7"/>
        <v>17</v>
      </c>
      <c r="N34" s="191">
        <v>39</v>
      </c>
    </row>
    <row r="35" spans="1:15" ht="15">
      <c r="A35" s="193"/>
      <c r="B35" s="202"/>
      <c r="C35" s="170" t="s">
        <v>68</v>
      </c>
      <c r="D35" s="179">
        <v>17.399999999999999</v>
      </c>
      <c r="E35" s="92">
        <f t="shared" si="4"/>
        <v>20</v>
      </c>
      <c r="F35" s="93">
        <f t="shared" si="5"/>
        <v>17</v>
      </c>
      <c r="G35" s="194"/>
      <c r="H35" s="74"/>
      <c r="I35" s="199"/>
      <c r="J35" s="177" t="s">
        <v>64</v>
      </c>
      <c r="K35" s="182">
        <v>12.5</v>
      </c>
      <c r="L35" s="92">
        <f t="shared" si="6"/>
        <v>14</v>
      </c>
      <c r="M35" s="93">
        <f t="shared" si="7"/>
        <v>12</v>
      </c>
      <c r="N35" s="194"/>
    </row>
    <row r="36" spans="1:15" ht="15">
      <c r="A36" s="195"/>
      <c r="B36" s="203"/>
      <c r="C36" s="170" t="s">
        <v>69</v>
      </c>
      <c r="D36" s="179">
        <v>18.2</v>
      </c>
      <c r="E36" s="92">
        <f t="shared" si="4"/>
        <v>20</v>
      </c>
      <c r="F36" s="93">
        <f t="shared" si="5"/>
        <v>17</v>
      </c>
      <c r="G36" s="191">
        <v>43</v>
      </c>
      <c r="H36" s="74"/>
      <c r="I36" s="199"/>
      <c r="J36" s="177" t="s">
        <v>65</v>
      </c>
      <c r="K36" s="182">
        <v>12.3</v>
      </c>
      <c r="L36" s="92">
        <f t="shared" si="6"/>
        <v>14</v>
      </c>
      <c r="M36" s="130">
        <f t="shared" si="7"/>
        <v>12</v>
      </c>
      <c r="N36" s="191">
        <v>38</v>
      </c>
    </row>
    <row r="37" spans="1:15" ht="15">
      <c r="A37" s="196"/>
      <c r="B37" s="203"/>
      <c r="C37" s="170" t="s">
        <v>0</v>
      </c>
      <c r="D37" s="179">
        <v>19.3</v>
      </c>
      <c r="E37" s="92">
        <f t="shared" si="4"/>
        <v>22</v>
      </c>
      <c r="F37" s="93">
        <f t="shared" si="5"/>
        <v>19</v>
      </c>
      <c r="G37" s="192"/>
      <c r="H37" s="75"/>
      <c r="I37" s="200"/>
      <c r="J37" s="177" t="s">
        <v>66</v>
      </c>
      <c r="K37" s="182">
        <v>16.3</v>
      </c>
      <c r="L37" s="92">
        <f t="shared" si="6"/>
        <v>18</v>
      </c>
      <c r="M37" s="130">
        <f t="shared" si="7"/>
        <v>15</v>
      </c>
      <c r="N37" s="192"/>
    </row>
    <row r="38" spans="1:15">
      <c r="A38" s="76"/>
      <c r="B38" s="71"/>
      <c r="C38" s="123"/>
      <c r="D38" s="124"/>
      <c r="E38" s="125"/>
      <c r="F38" s="126"/>
      <c r="G38" s="126"/>
      <c r="I38" s="103"/>
      <c r="J38" s="71"/>
      <c r="K38" s="113"/>
      <c r="L38" s="43"/>
      <c r="M38" s="72"/>
      <c r="N38" s="126"/>
    </row>
    <row r="39" spans="1:15">
      <c r="A39" s="193"/>
      <c r="B39" s="202"/>
      <c r="C39" s="116"/>
      <c r="D39" s="117"/>
      <c r="E39" s="92"/>
      <c r="F39" s="93"/>
      <c r="G39" s="191"/>
      <c r="H39" s="73"/>
      <c r="I39" s="198"/>
      <c r="J39" s="116"/>
      <c r="K39" s="117"/>
      <c r="L39" s="92"/>
      <c r="M39" s="93"/>
      <c r="N39" s="191"/>
    </row>
    <row r="40" spans="1:15">
      <c r="A40" s="193"/>
      <c r="B40" s="202"/>
      <c r="C40" s="116"/>
      <c r="D40" s="117"/>
      <c r="E40" s="92"/>
      <c r="F40" s="93"/>
      <c r="G40" s="192"/>
      <c r="H40" s="74"/>
      <c r="I40" s="199"/>
      <c r="J40" s="116"/>
      <c r="K40" s="117"/>
      <c r="L40" s="92"/>
      <c r="M40" s="93"/>
      <c r="N40" s="192"/>
    </row>
    <row r="41" spans="1:15">
      <c r="A41" s="193"/>
      <c r="B41" s="202"/>
      <c r="C41" s="116"/>
      <c r="D41" s="117"/>
      <c r="E41" s="92"/>
      <c r="F41" s="93"/>
      <c r="G41" s="191"/>
      <c r="H41" s="74"/>
      <c r="I41" s="199"/>
      <c r="J41" s="116"/>
      <c r="K41" s="117"/>
      <c r="L41" s="92"/>
      <c r="M41" s="93"/>
      <c r="N41" s="191"/>
    </row>
    <row r="42" spans="1:15">
      <c r="A42" s="193"/>
      <c r="B42" s="202"/>
      <c r="C42" s="116"/>
      <c r="D42" s="117"/>
      <c r="E42" s="92"/>
      <c r="F42" s="93"/>
      <c r="G42" s="192"/>
      <c r="H42" s="74"/>
      <c r="I42" s="199"/>
      <c r="J42" s="116"/>
      <c r="K42" s="117"/>
      <c r="L42" s="92"/>
      <c r="M42" s="93"/>
      <c r="N42" s="192"/>
    </row>
    <row r="43" spans="1:15">
      <c r="A43" s="193"/>
      <c r="B43" s="202"/>
      <c r="C43" s="116"/>
      <c r="D43" s="117"/>
      <c r="E43" s="92"/>
      <c r="F43" s="93"/>
      <c r="G43" s="191"/>
      <c r="H43" s="74"/>
      <c r="I43" s="199"/>
      <c r="J43" s="116"/>
      <c r="K43" s="117"/>
      <c r="L43" s="92"/>
      <c r="M43" s="93"/>
      <c r="N43" s="191"/>
    </row>
    <row r="44" spans="1:15">
      <c r="A44" s="193"/>
      <c r="B44" s="202"/>
      <c r="C44" s="116"/>
      <c r="D44" s="117"/>
      <c r="E44" s="92"/>
      <c r="F44" s="93"/>
      <c r="G44" s="192"/>
      <c r="H44" s="75"/>
      <c r="I44" s="200"/>
      <c r="J44" s="116"/>
      <c r="K44" s="117"/>
      <c r="L44" s="92"/>
      <c r="M44" s="93"/>
      <c r="N44" s="192"/>
    </row>
    <row r="45" spans="1:15">
      <c r="A45" s="77"/>
    </row>
    <row r="46" spans="1:15">
      <c r="A46" s="77"/>
    </row>
    <row r="47" spans="1:15">
      <c r="A47" s="78" t="s">
        <v>27</v>
      </c>
      <c r="B47" s="79"/>
      <c r="C47" s="79"/>
      <c r="D47" s="80"/>
      <c r="E47" s="80"/>
      <c r="F47" s="81"/>
      <c r="G47" s="79"/>
      <c r="H47" s="79"/>
      <c r="I47" s="79"/>
      <c r="J47" s="79"/>
      <c r="K47" s="80"/>
      <c r="L47" s="80"/>
      <c r="M47" s="80"/>
      <c r="N47" s="79"/>
      <c r="O47" s="82"/>
    </row>
    <row r="48" spans="1:15">
      <c r="A48" s="83"/>
      <c r="B48" s="84"/>
      <c r="C48" s="84"/>
      <c r="D48" s="85"/>
      <c r="E48" s="85"/>
      <c r="F48" s="86"/>
      <c r="G48" s="84"/>
      <c r="H48" s="84"/>
      <c r="I48" s="84"/>
      <c r="J48" s="84"/>
      <c r="K48" s="85"/>
      <c r="L48" s="85"/>
      <c r="M48" s="85"/>
      <c r="N48" s="84"/>
      <c r="O48" s="87"/>
    </row>
    <row r="49" spans="1:15">
      <c r="A49" s="209">
        <f>A26</f>
        <v>0</v>
      </c>
      <c r="B49" s="208" t="str">
        <f>B8</f>
        <v>Bovey Castle</v>
      </c>
      <c r="C49" s="94" t="str">
        <f>J26</f>
        <v>Alan White</v>
      </c>
      <c r="D49" s="95">
        <f>K26</f>
        <v>20.5</v>
      </c>
      <c r="E49" s="85"/>
      <c r="F49" s="98">
        <f>M26</f>
        <v>20</v>
      </c>
      <c r="G49" s="208">
        <f>N26</f>
        <v>43</v>
      </c>
      <c r="H49" s="84"/>
      <c r="I49" s="206">
        <f>A32</f>
        <v>0</v>
      </c>
      <c r="J49" s="206">
        <f>B9</f>
        <v>0</v>
      </c>
      <c r="K49" s="94" t="str">
        <f>J32</f>
        <v>Tim Arnold</v>
      </c>
      <c r="L49" s="84"/>
      <c r="M49" s="95">
        <f t="shared" ref="M49:M54" si="8">K32</f>
        <v>11.3</v>
      </c>
      <c r="N49" s="98">
        <f>M32</f>
        <v>11</v>
      </c>
      <c r="O49" s="214">
        <f>N32</f>
        <v>42</v>
      </c>
    </row>
    <row r="50" spans="1:15">
      <c r="A50" s="209"/>
      <c r="B50" s="208"/>
      <c r="C50" s="94" t="str">
        <f t="shared" ref="C50:C54" si="9">J27</f>
        <v>Russell Fifer</v>
      </c>
      <c r="D50" s="95">
        <f>K27</f>
        <v>11.3</v>
      </c>
      <c r="E50" s="85"/>
      <c r="F50" s="98">
        <f t="shared" ref="F50:F54" si="10">M27</f>
        <v>11</v>
      </c>
      <c r="G50" s="208"/>
      <c r="H50" s="84"/>
      <c r="I50" s="206"/>
      <c r="J50" s="206"/>
      <c r="K50" s="94" t="str">
        <f t="shared" ref="K50:K54" si="11">J33</f>
        <v>Trevor Maxwell</v>
      </c>
      <c r="L50" s="84"/>
      <c r="M50" s="95">
        <f t="shared" si="8"/>
        <v>18.5</v>
      </c>
      <c r="N50" s="98">
        <f t="shared" ref="N50" si="12">M33</f>
        <v>18</v>
      </c>
      <c r="O50" s="214"/>
    </row>
    <row r="51" spans="1:15">
      <c r="A51" s="209">
        <f>A28</f>
        <v>0</v>
      </c>
      <c r="B51" s="208"/>
      <c r="C51" s="94" t="str">
        <f t="shared" si="9"/>
        <v>Phil Taylor</v>
      </c>
      <c r="D51" s="95">
        <f>K28</f>
        <v>14.2</v>
      </c>
      <c r="E51" s="85"/>
      <c r="F51" s="98">
        <f t="shared" si="10"/>
        <v>14</v>
      </c>
      <c r="G51" s="208">
        <f>N28</f>
        <v>40</v>
      </c>
      <c r="H51" s="84"/>
      <c r="I51" s="206">
        <f>A34</f>
        <v>0</v>
      </c>
      <c r="J51" s="206"/>
      <c r="K51" s="94" t="str">
        <f t="shared" si="11"/>
        <v>David Pether</v>
      </c>
      <c r="L51" s="84"/>
      <c r="M51" s="95">
        <f t="shared" si="8"/>
        <v>18.2</v>
      </c>
      <c r="N51" s="98">
        <f t="shared" ref="N51" si="13">M34</f>
        <v>17</v>
      </c>
      <c r="O51" s="214">
        <f>N34</f>
        <v>39</v>
      </c>
    </row>
    <row r="52" spans="1:15">
      <c r="A52" s="209"/>
      <c r="B52" s="208"/>
      <c r="C52" s="94" t="str">
        <f t="shared" si="9"/>
        <v>Nick Redman</v>
      </c>
      <c r="D52" s="95">
        <f>K29</f>
        <v>9.9</v>
      </c>
      <c r="E52" s="85"/>
      <c r="F52" s="98">
        <f t="shared" si="10"/>
        <v>9</v>
      </c>
      <c r="G52" s="208"/>
      <c r="H52" s="84"/>
      <c r="I52" s="206"/>
      <c r="J52" s="206"/>
      <c r="K52" s="94" t="str">
        <f t="shared" si="11"/>
        <v>David Parlby</v>
      </c>
      <c r="L52" s="84"/>
      <c r="M52" s="95">
        <f t="shared" si="8"/>
        <v>12.5</v>
      </c>
      <c r="N52" s="98">
        <f t="shared" ref="N52" si="14">M35</f>
        <v>12</v>
      </c>
      <c r="O52" s="214"/>
    </row>
    <row r="53" spans="1:15">
      <c r="A53" s="209">
        <f>A30</f>
        <v>0</v>
      </c>
      <c r="B53" s="208"/>
      <c r="C53" s="94" t="str">
        <f t="shared" si="9"/>
        <v>Gary Scargill</v>
      </c>
      <c r="D53" s="95">
        <f>K30</f>
        <v>10.4</v>
      </c>
      <c r="E53" s="85"/>
      <c r="F53" s="98">
        <f t="shared" si="10"/>
        <v>10</v>
      </c>
      <c r="G53" s="208">
        <f>N30</f>
        <v>39</v>
      </c>
      <c r="H53" s="84"/>
      <c r="I53" s="206">
        <f>A36</f>
        <v>0</v>
      </c>
      <c r="J53" s="206"/>
      <c r="K53" s="94" t="str">
        <f t="shared" si="11"/>
        <v>Phil Catchpole</v>
      </c>
      <c r="L53" s="84"/>
      <c r="M53" s="95">
        <f t="shared" si="8"/>
        <v>12.3</v>
      </c>
      <c r="N53" s="98">
        <f t="shared" ref="N53" si="15">M36</f>
        <v>12</v>
      </c>
      <c r="O53" s="214">
        <f>N36</f>
        <v>38</v>
      </c>
    </row>
    <row r="54" spans="1:15">
      <c r="A54" s="209"/>
      <c r="B54" s="208"/>
      <c r="C54" s="94" t="str">
        <f t="shared" si="9"/>
        <v>Neville Wilkinson</v>
      </c>
      <c r="D54" s="95">
        <f>K31</f>
        <v>17.399999999999999</v>
      </c>
      <c r="E54" s="85"/>
      <c r="F54" s="98">
        <f t="shared" si="10"/>
        <v>17</v>
      </c>
      <c r="G54" s="208"/>
      <c r="H54" s="84"/>
      <c r="I54" s="206"/>
      <c r="J54" s="206"/>
      <c r="K54" s="94" t="str">
        <f t="shared" si="11"/>
        <v>Mal Sunley</v>
      </c>
      <c r="L54" s="84"/>
      <c r="M54" s="95">
        <f t="shared" si="8"/>
        <v>16.3</v>
      </c>
      <c r="N54" s="98">
        <f t="shared" ref="N54" si="16">M37</f>
        <v>15</v>
      </c>
      <c r="O54" s="214"/>
    </row>
    <row r="55" spans="1:15">
      <c r="A55" s="209">
        <f>A39</f>
        <v>0</v>
      </c>
      <c r="B55" s="208"/>
      <c r="C55" s="94">
        <f>C39</f>
        <v>0</v>
      </c>
      <c r="D55" s="95">
        <f>D39</f>
        <v>0</v>
      </c>
      <c r="E55" s="85"/>
      <c r="F55" s="98">
        <f>F39</f>
        <v>0</v>
      </c>
      <c r="G55" s="208">
        <f>G39</f>
        <v>0</v>
      </c>
      <c r="H55" s="84"/>
      <c r="I55" s="206">
        <f>A39</f>
        <v>0</v>
      </c>
      <c r="J55" s="206"/>
      <c r="K55" s="94">
        <f>J39</f>
        <v>0</v>
      </c>
      <c r="L55" s="84"/>
      <c r="M55" s="95">
        <f t="shared" ref="M55:M60" si="17">K39</f>
        <v>0</v>
      </c>
      <c r="N55" s="98">
        <f>M39</f>
        <v>0</v>
      </c>
      <c r="O55" s="214">
        <f>N39</f>
        <v>0</v>
      </c>
    </row>
    <row r="56" spans="1:15">
      <c r="A56" s="209"/>
      <c r="B56" s="208"/>
      <c r="C56" s="94">
        <f t="shared" ref="C56:D60" si="18">C40</f>
        <v>0</v>
      </c>
      <c r="D56" s="95">
        <f t="shared" si="18"/>
        <v>0</v>
      </c>
      <c r="E56" s="85"/>
      <c r="F56" s="98">
        <f t="shared" ref="F56" si="19">F40</f>
        <v>0</v>
      </c>
      <c r="G56" s="208"/>
      <c r="H56" s="84"/>
      <c r="I56" s="206"/>
      <c r="J56" s="206"/>
      <c r="K56" s="94">
        <f t="shared" ref="K56:K60" si="20">J40</f>
        <v>0</v>
      </c>
      <c r="L56" s="84"/>
      <c r="M56" s="95">
        <f t="shared" si="17"/>
        <v>0</v>
      </c>
      <c r="N56" s="98">
        <f t="shared" ref="N56" si="21">M40</f>
        <v>0</v>
      </c>
      <c r="O56" s="214"/>
    </row>
    <row r="57" spans="1:15">
      <c r="A57" s="209">
        <f>A41</f>
        <v>0</v>
      </c>
      <c r="B57" s="208"/>
      <c r="C57" s="94">
        <f t="shared" si="18"/>
        <v>0</v>
      </c>
      <c r="D57" s="95">
        <f t="shared" si="18"/>
        <v>0</v>
      </c>
      <c r="E57" s="85"/>
      <c r="F57" s="98">
        <f t="shared" ref="F57" si="22">F41</f>
        <v>0</v>
      </c>
      <c r="G57" s="208">
        <f>G41</f>
        <v>0</v>
      </c>
      <c r="H57" s="84"/>
      <c r="I57" s="206">
        <f>A41</f>
        <v>0</v>
      </c>
      <c r="J57" s="206"/>
      <c r="K57" s="94">
        <f t="shared" si="20"/>
        <v>0</v>
      </c>
      <c r="L57" s="84"/>
      <c r="M57" s="95">
        <f t="shared" si="17"/>
        <v>0</v>
      </c>
      <c r="N57" s="98">
        <f t="shared" ref="N57" si="23">M41</f>
        <v>0</v>
      </c>
      <c r="O57" s="214">
        <f>N41</f>
        <v>0</v>
      </c>
    </row>
    <row r="58" spans="1:15">
      <c r="A58" s="209"/>
      <c r="B58" s="208"/>
      <c r="C58" s="94">
        <f t="shared" si="18"/>
        <v>0</v>
      </c>
      <c r="D58" s="95">
        <f t="shared" si="18"/>
        <v>0</v>
      </c>
      <c r="E58" s="85"/>
      <c r="F58" s="98">
        <f t="shared" ref="F58" si="24">F42</f>
        <v>0</v>
      </c>
      <c r="G58" s="208"/>
      <c r="H58" s="84"/>
      <c r="I58" s="206"/>
      <c r="J58" s="206"/>
      <c r="K58" s="94">
        <f t="shared" si="20"/>
        <v>0</v>
      </c>
      <c r="L58" s="84"/>
      <c r="M58" s="95">
        <f t="shared" si="17"/>
        <v>0</v>
      </c>
      <c r="N58" s="98">
        <f t="shared" ref="N58" si="25">M42</f>
        <v>0</v>
      </c>
      <c r="O58" s="214"/>
    </row>
    <row r="59" spans="1:15">
      <c r="A59" s="209">
        <f>A43</f>
        <v>0</v>
      </c>
      <c r="B59" s="208"/>
      <c r="C59" s="94">
        <f t="shared" si="18"/>
        <v>0</v>
      </c>
      <c r="D59" s="95">
        <f t="shared" si="18"/>
        <v>0</v>
      </c>
      <c r="E59" s="85"/>
      <c r="F59" s="98">
        <f t="shared" ref="F59" si="26">F43</f>
        <v>0</v>
      </c>
      <c r="G59" s="208">
        <f>G43</f>
        <v>0</v>
      </c>
      <c r="H59" s="84"/>
      <c r="I59" s="206">
        <f>A43</f>
        <v>0</v>
      </c>
      <c r="J59" s="206"/>
      <c r="K59" s="94">
        <f t="shared" si="20"/>
        <v>0</v>
      </c>
      <c r="L59" s="84"/>
      <c r="M59" s="95">
        <f t="shared" si="17"/>
        <v>0</v>
      </c>
      <c r="N59" s="98">
        <f t="shared" ref="N59" si="27">M43</f>
        <v>0</v>
      </c>
      <c r="O59" s="214">
        <f>N43</f>
        <v>0</v>
      </c>
    </row>
    <row r="60" spans="1:15">
      <c r="A60" s="210"/>
      <c r="B60" s="211"/>
      <c r="C60" s="96">
        <f t="shared" si="18"/>
        <v>0</v>
      </c>
      <c r="D60" s="97">
        <f t="shared" si="18"/>
        <v>0</v>
      </c>
      <c r="E60" s="89"/>
      <c r="F60" s="99">
        <f t="shared" ref="F60" si="28">F44</f>
        <v>0</v>
      </c>
      <c r="G60" s="211"/>
      <c r="H60" s="88"/>
      <c r="I60" s="207"/>
      <c r="J60" s="207"/>
      <c r="K60" s="96">
        <f t="shared" si="20"/>
        <v>0</v>
      </c>
      <c r="L60" s="88"/>
      <c r="M60" s="97">
        <f t="shared" si="17"/>
        <v>0</v>
      </c>
      <c r="N60" s="99">
        <f t="shared" ref="N60" si="29">M44</f>
        <v>0</v>
      </c>
      <c r="O60" s="215"/>
    </row>
  </sheetData>
  <sheetCalcPr fullCalcOnLoad="1"/>
  <sortState ref="O14:P22">
    <sortCondition ref="O14:O22"/>
  </sortState>
  <mergeCells count="84">
    <mergeCell ref="K7:N9"/>
    <mergeCell ref="O49:O50"/>
    <mergeCell ref="I51:I52"/>
    <mergeCell ref="O51:O52"/>
    <mergeCell ref="O59:O60"/>
    <mergeCell ref="I53:I54"/>
    <mergeCell ref="O53:O54"/>
    <mergeCell ref="I55:I56"/>
    <mergeCell ref="O55:O56"/>
    <mergeCell ref="O57:O58"/>
    <mergeCell ref="N13:N14"/>
    <mergeCell ref="N17:N18"/>
    <mergeCell ref="N19:N20"/>
    <mergeCell ref="N21:N22"/>
    <mergeCell ref="N23:N24"/>
    <mergeCell ref="N34:N35"/>
    <mergeCell ref="A59:A60"/>
    <mergeCell ref="G59:G60"/>
    <mergeCell ref="A49:A50"/>
    <mergeCell ref="G49:G50"/>
    <mergeCell ref="A51:A52"/>
    <mergeCell ref="G51:G52"/>
    <mergeCell ref="A53:A54"/>
    <mergeCell ref="G53:G54"/>
    <mergeCell ref="B49:B60"/>
    <mergeCell ref="A55:A56"/>
    <mergeCell ref="A57:A58"/>
    <mergeCell ref="J49:J60"/>
    <mergeCell ref="I57:I58"/>
    <mergeCell ref="I49:I50"/>
    <mergeCell ref="I59:I60"/>
    <mergeCell ref="G57:G58"/>
    <mergeCell ref="G55:G56"/>
    <mergeCell ref="B13:B24"/>
    <mergeCell ref="I13:I24"/>
    <mergeCell ref="A13:A14"/>
    <mergeCell ref="G13:G14"/>
    <mergeCell ref="G17:G18"/>
    <mergeCell ref="G19:G20"/>
    <mergeCell ref="G21:G22"/>
    <mergeCell ref="G23:G24"/>
    <mergeCell ref="A19:A20"/>
    <mergeCell ref="A21:A22"/>
    <mergeCell ref="G15:G16"/>
    <mergeCell ref="A26:A27"/>
    <mergeCell ref="I39:I44"/>
    <mergeCell ref="N32:N33"/>
    <mergeCell ref="N36:N37"/>
    <mergeCell ref="A43:A44"/>
    <mergeCell ref="A36:A37"/>
    <mergeCell ref="A39:A40"/>
    <mergeCell ref="G43:G44"/>
    <mergeCell ref="G39:G40"/>
    <mergeCell ref="B39:B44"/>
    <mergeCell ref="B26:B37"/>
    <mergeCell ref="N15:N16"/>
    <mergeCell ref="G28:G29"/>
    <mergeCell ref="G32:G33"/>
    <mergeCell ref="G26:G27"/>
    <mergeCell ref="P18:X19"/>
    <mergeCell ref="P16:X16"/>
    <mergeCell ref="N26:N27"/>
    <mergeCell ref="N28:N29"/>
    <mergeCell ref="I26:I31"/>
    <mergeCell ref="I32:I37"/>
    <mergeCell ref="N30:N31"/>
    <mergeCell ref="P25:Y26"/>
    <mergeCell ref="G36:G37"/>
    <mergeCell ref="B2:C2"/>
    <mergeCell ref="F2:I2"/>
    <mergeCell ref="N43:N44"/>
    <mergeCell ref="A28:A29"/>
    <mergeCell ref="A30:A31"/>
    <mergeCell ref="A32:A33"/>
    <mergeCell ref="A34:A35"/>
    <mergeCell ref="G34:G35"/>
    <mergeCell ref="G30:G31"/>
    <mergeCell ref="N39:N40"/>
    <mergeCell ref="G41:G42"/>
    <mergeCell ref="N41:N42"/>
    <mergeCell ref="A41:A42"/>
    <mergeCell ref="A15:A16"/>
    <mergeCell ref="A17:A18"/>
    <mergeCell ref="A23:A24"/>
  </mergeCells>
  <phoneticPr fontId="1" type="noConversion"/>
  <dataValidations xWindow="1029" yWindow="420" count="2">
    <dataValidation type="decimal" allowBlank="1" showInputMessage="1" showErrorMessage="1" errorTitle="Handicap Index" error="Please enter to one decimal place i.e. 10.8" promptTitle="Handicap Index" prompt="Input Handicap Index  to one decimal place i.e. 10.8" sqref="K39:K44 D39:D44 K26:K37 K13:K24 D20">
      <formula1>-2</formula1>
      <formula2>28</formula2>
    </dataValidation>
    <dataValidation allowBlank="1" showInputMessage="1" showErrorMessage="1" promptTitle="Player " prompt="Please enter player in format Surname, FirstName" sqref="J39:J44 C39:C44 J26:J37 J13:J24 C20"/>
  </dataValidations>
  <printOptions horizontalCentered="1" verticalCentered="1" gridLines="1"/>
  <pageMargins left="0.24000000000000002" right="0.24000000000000002" top="0.31" bottom="0.39000000000000007" header="0.31" footer="0.12000000000000001"/>
  <headerFooter>
    <oddFooter>&amp;C
Printed &amp;D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S56"/>
  <sheetViews>
    <sheetView topLeftCell="A19" zoomScale="70" zoomScaleNormal="70" zoomScalePageLayoutView="70" workbookViewId="0">
      <selection activeCell="I52" sqref="I52"/>
    </sheetView>
  </sheetViews>
  <sheetFormatPr baseColWidth="10" defaultColWidth="8.83203125" defaultRowHeight="30" customHeight="1"/>
  <cols>
    <col min="1" max="1" width="12.1640625" customWidth="1"/>
    <col min="2" max="2" width="11.83203125" style="15" hidden="1" customWidth="1"/>
    <col min="3" max="3" width="34.83203125" customWidth="1"/>
    <col min="4" max="5" width="8.83203125" style="2"/>
    <col min="6" max="6" width="13.83203125" style="3" customWidth="1"/>
    <col min="7" max="7" width="12.5" customWidth="1"/>
    <col min="8" max="8" width="4.33203125" customWidth="1"/>
    <col min="9" max="9" width="36.5" customWidth="1"/>
    <col min="10" max="11" width="7.5" style="2" customWidth="1"/>
    <col min="12" max="12" width="14.5" style="2" customWidth="1"/>
    <col min="13" max="13" width="12.1640625" customWidth="1"/>
    <col min="14" max="14" width="13.33203125" customWidth="1"/>
    <col min="16" max="16" width="54.5" customWidth="1"/>
    <col min="17" max="17" width="11.5" customWidth="1"/>
    <col min="18" max="18" width="14.5" customWidth="1"/>
    <col min="19" max="19" width="13.33203125" customWidth="1"/>
    <col min="20" max="20" width="2.33203125" customWidth="1"/>
  </cols>
  <sheetData>
    <row r="1" spans="1:14" ht="30" customHeight="1"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4" s="27" customFormat="1" ht="30" customHeight="1">
      <c r="A2" s="47" t="s">
        <v>28</v>
      </c>
      <c r="B2" s="47" t="s">
        <v>28</v>
      </c>
      <c r="C2" s="48" t="str">
        <f>'Start sheet'!B2</f>
        <v>Bigbury Golf Club</v>
      </c>
      <c r="D2" s="49"/>
      <c r="E2" s="50" t="s">
        <v>29</v>
      </c>
      <c r="F2" s="219" t="str">
        <f>'Start sheet'!F2</f>
        <v>Friday 15th Sept  2023</v>
      </c>
      <c r="G2" s="219"/>
      <c r="H2" s="219"/>
      <c r="I2" s="219"/>
      <c r="J2" s="28"/>
      <c r="K2" s="28"/>
      <c r="L2" s="28"/>
    </row>
    <row r="3" spans="1:14" ht="30" customHeight="1">
      <c r="B3" s="29"/>
      <c r="C3" s="30"/>
      <c r="D3" s="26"/>
      <c r="E3" s="26"/>
      <c r="F3" s="31"/>
      <c r="G3" s="31"/>
    </row>
    <row r="4" spans="1:14" ht="30" customHeight="1">
      <c r="B4" s="29" t="s">
        <v>21</v>
      </c>
      <c r="C4" s="7" t="str">
        <f>'Start sheet'!B5</f>
        <v xml:space="preserve">Torquay </v>
      </c>
      <c r="D4" s="5"/>
      <c r="E4" s="5"/>
      <c r="F4" s="32"/>
      <c r="G4" s="4"/>
      <c r="I4" s="7" t="str">
        <f>'Start sheet'!B6</f>
        <v>Teignmouth</v>
      </c>
      <c r="J4" s="4"/>
      <c r="K4" s="4"/>
      <c r="L4" s="5"/>
      <c r="M4" s="4"/>
    </row>
    <row r="5" spans="1:14" ht="9.75" customHeight="1"/>
    <row r="6" spans="1:14" s="12" customFormat="1" ht="45" customHeight="1">
      <c r="A6" s="33" t="s">
        <v>30</v>
      </c>
      <c r="B6" s="33" t="s">
        <v>30</v>
      </c>
      <c r="C6" s="8" t="s">
        <v>18</v>
      </c>
      <c r="D6" s="9" t="s">
        <v>89</v>
      </c>
      <c r="E6" s="9" t="s">
        <v>90</v>
      </c>
      <c r="F6" s="10" t="s">
        <v>11</v>
      </c>
      <c r="G6" s="11" t="s">
        <v>17</v>
      </c>
      <c r="H6" s="112"/>
      <c r="I6" s="8" t="s">
        <v>18</v>
      </c>
      <c r="J6" s="9" t="s">
        <v>89</v>
      </c>
      <c r="K6" s="9" t="s">
        <v>90</v>
      </c>
      <c r="L6" s="10" t="s">
        <v>11</v>
      </c>
      <c r="M6" s="11" t="s">
        <v>17</v>
      </c>
      <c r="N6" s="33" t="s">
        <v>30</v>
      </c>
    </row>
    <row r="7" spans="1:14" ht="30" customHeight="1">
      <c r="A7" s="33"/>
      <c r="B7" s="217">
        <f>'Start sheet'!A13</f>
        <v>0</v>
      </c>
      <c r="C7" s="23" t="str">
        <f>'Start sheet'!C13</f>
        <v>Tony Mosely</v>
      </c>
      <c r="D7" s="24">
        <f>'Start sheet'!D13</f>
        <v>13.2</v>
      </c>
      <c r="E7" s="24">
        <f>'Start sheet'!E13</f>
        <v>15</v>
      </c>
      <c r="F7" s="25">
        <f>'Start sheet'!F13</f>
        <v>13</v>
      </c>
      <c r="G7" s="218">
        <f>'Start sheet'!G13</f>
        <v>41</v>
      </c>
      <c r="H7" s="220"/>
      <c r="I7" s="23" t="str">
        <f>'Start sheet'!J13</f>
        <v>Dave Anderson</v>
      </c>
      <c r="J7" s="24">
        <f>'Start sheet'!K13</f>
        <v>19.7</v>
      </c>
      <c r="K7" s="24">
        <f>'Start sheet'!L13</f>
        <v>22</v>
      </c>
      <c r="L7" s="25">
        <f>'Start sheet'!M13</f>
        <v>19</v>
      </c>
      <c r="M7" s="218">
        <f>'Start sheet'!N13</f>
        <v>40</v>
      </c>
      <c r="N7" s="172">
        <v>9.34</v>
      </c>
    </row>
    <row r="8" spans="1:14" ht="30" customHeight="1">
      <c r="A8" s="172">
        <v>9.34</v>
      </c>
      <c r="B8" s="217"/>
      <c r="C8" s="23" t="str">
        <f>'Start sheet'!C14</f>
        <v>Steve Knight</v>
      </c>
      <c r="D8" s="24">
        <f>'Start sheet'!D14</f>
        <v>16.3</v>
      </c>
      <c r="E8" s="24">
        <f>'Start sheet'!E14</f>
        <v>18</v>
      </c>
      <c r="F8" s="25">
        <f>'Start sheet'!F14</f>
        <v>15</v>
      </c>
      <c r="G8" s="218"/>
      <c r="H8" s="220"/>
      <c r="I8" s="23" t="str">
        <f>'Start sheet'!J14</f>
        <v>Pete Rogers</v>
      </c>
      <c r="J8" s="24">
        <f>'Start sheet'!K14</f>
        <v>7.9</v>
      </c>
      <c r="K8" s="24">
        <f>'Start sheet'!L14</f>
        <v>9</v>
      </c>
      <c r="L8" s="25">
        <f>'Start sheet'!M14</f>
        <v>8</v>
      </c>
      <c r="M8" s="218"/>
      <c r="N8" s="172"/>
    </row>
    <row r="9" spans="1:14" ht="30" customHeight="1">
      <c r="A9" s="172"/>
      <c r="B9" s="217">
        <f>B7+TIME(0,'Start sheet'!$J$6,0)</f>
        <v>0</v>
      </c>
      <c r="C9" s="23" t="str">
        <f>'Start sheet'!C15</f>
        <v>Graham Hull</v>
      </c>
      <c r="D9" s="24">
        <f>'Start sheet'!D15</f>
        <v>12.4</v>
      </c>
      <c r="E9" s="24">
        <f>'Start sheet'!E15</f>
        <v>14</v>
      </c>
      <c r="F9" s="25">
        <f>'Start sheet'!F15</f>
        <v>12</v>
      </c>
      <c r="G9" s="218">
        <f>'Start sheet'!G15</f>
        <v>48</v>
      </c>
      <c r="H9" s="220"/>
      <c r="I9" s="23" t="str">
        <f>'Start sheet'!J15</f>
        <v>Bob Radley</v>
      </c>
      <c r="J9" s="24">
        <f>'Start sheet'!K15</f>
        <v>10.6</v>
      </c>
      <c r="K9" s="24">
        <f>'Start sheet'!L15</f>
        <v>12</v>
      </c>
      <c r="L9" s="25">
        <f>'Start sheet'!M15</f>
        <v>10</v>
      </c>
      <c r="M9" s="218">
        <f>'Start sheet'!N15</f>
        <v>38</v>
      </c>
      <c r="N9" s="172">
        <v>9.42</v>
      </c>
    </row>
    <row r="10" spans="1:14" ht="30" customHeight="1">
      <c r="A10" s="172">
        <v>9.42</v>
      </c>
      <c r="B10" s="217"/>
      <c r="C10" s="23" t="str">
        <f>'Start sheet'!C16</f>
        <v>Dave Lambert</v>
      </c>
      <c r="D10" s="24">
        <f>'Start sheet'!D16</f>
        <v>20.9</v>
      </c>
      <c r="E10" s="24">
        <f>'Start sheet'!E16</f>
        <v>23</v>
      </c>
      <c r="F10" s="25">
        <f>'Start sheet'!F16</f>
        <v>20</v>
      </c>
      <c r="G10" s="218"/>
      <c r="H10" s="220"/>
      <c r="I10" s="23" t="str">
        <f>'Start sheet'!J16</f>
        <v>Mick Gallagher</v>
      </c>
      <c r="J10" s="24">
        <f>'Start sheet'!K16</f>
        <v>19.2</v>
      </c>
      <c r="K10" s="24">
        <f>'Start sheet'!L16</f>
        <v>22</v>
      </c>
      <c r="L10" s="25">
        <f>'Start sheet'!M16</f>
        <v>19</v>
      </c>
      <c r="M10" s="218"/>
      <c r="N10" s="172"/>
    </row>
    <row r="11" spans="1:14" ht="30" customHeight="1">
      <c r="A11" s="172"/>
      <c r="B11" s="217">
        <f>B9+TIME(0,'Start sheet'!$J$6,0)</f>
        <v>0</v>
      </c>
      <c r="C11" s="23" t="str">
        <f>'Start sheet'!C17</f>
        <v>Keith Cook</v>
      </c>
      <c r="D11" s="24">
        <f>'Start sheet'!D17</f>
        <v>10.7</v>
      </c>
      <c r="E11" s="24">
        <f>'Start sheet'!E17</f>
        <v>12</v>
      </c>
      <c r="F11" s="25">
        <f>'Start sheet'!F17</f>
        <v>10</v>
      </c>
      <c r="G11" s="218">
        <f>'Start sheet'!G17</f>
        <v>44</v>
      </c>
      <c r="H11" s="220"/>
      <c r="I11" s="23" t="str">
        <f>'Start sheet'!J17</f>
        <v>Stuart Munday</v>
      </c>
      <c r="J11" s="24">
        <f>'Start sheet'!K17</f>
        <v>14.8</v>
      </c>
      <c r="K11" s="24">
        <f>'Start sheet'!L17</f>
        <v>17</v>
      </c>
      <c r="L11" s="25">
        <f>'Start sheet'!M17</f>
        <v>14</v>
      </c>
      <c r="M11" s="218">
        <f>'Start sheet'!N17</f>
        <v>40</v>
      </c>
      <c r="N11" s="172">
        <v>9.5</v>
      </c>
    </row>
    <row r="12" spans="1:14" ht="30" customHeight="1">
      <c r="A12" s="172">
        <v>9.5</v>
      </c>
      <c r="B12" s="217"/>
      <c r="C12" s="23" t="str">
        <f>'Start sheet'!C18</f>
        <v>Pete Westgate</v>
      </c>
      <c r="D12" s="24">
        <f>'Start sheet'!D18</f>
        <v>18.600000000000001</v>
      </c>
      <c r="E12" s="24">
        <f>'Start sheet'!E18</f>
        <v>21</v>
      </c>
      <c r="F12" s="25">
        <f>'Start sheet'!F18</f>
        <v>18</v>
      </c>
      <c r="G12" s="218"/>
      <c r="H12" s="220"/>
      <c r="I12" s="23" t="str">
        <f>'Start sheet'!J18</f>
        <v>Les Molloy</v>
      </c>
      <c r="J12" s="24">
        <f>'Start sheet'!K18</f>
        <v>11.9</v>
      </c>
      <c r="K12" s="24">
        <f>'Start sheet'!L18</f>
        <v>13</v>
      </c>
      <c r="L12" s="25">
        <f>'Start sheet'!M18</f>
        <v>11</v>
      </c>
      <c r="M12" s="218"/>
      <c r="N12" s="172"/>
    </row>
    <row r="13" spans="1:14" ht="30" customHeight="1">
      <c r="A13" s="172"/>
      <c r="B13" s="217">
        <f>B11+TIME(0,'Start sheet'!$J$6,0)</f>
        <v>0</v>
      </c>
      <c r="C13" s="23" t="str">
        <f>'Start sheet'!C19</f>
        <v>Pete Raven</v>
      </c>
      <c r="D13" s="24">
        <f>'Start sheet'!D19</f>
        <v>9.5</v>
      </c>
      <c r="E13" s="24">
        <f>'Start sheet'!E19</f>
        <v>11</v>
      </c>
      <c r="F13" s="25">
        <f>'Start sheet'!F19</f>
        <v>9</v>
      </c>
      <c r="G13" s="218">
        <f>'Start sheet'!G19</f>
        <v>39</v>
      </c>
      <c r="H13" s="220"/>
      <c r="I13" s="23" t="str">
        <f>'Start sheet'!J19</f>
        <v>John Richardson</v>
      </c>
      <c r="J13" s="24">
        <f>'Start sheet'!K19</f>
        <v>13.8</v>
      </c>
      <c r="K13" s="24">
        <f>'Start sheet'!L19</f>
        <v>16</v>
      </c>
      <c r="L13" s="25">
        <f>'Start sheet'!M19</f>
        <v>14</v>
      </c>
      <c r="M13" s="218">
        <f>'Start sheet'!N19</f>
        <v>38</v>
      </c>
      <c r="N13" s="172">
        <v>9.58</v>
      </c>
    </row>
    <row r="14" spans="1:14" ht="30" customHeight="1">
      <c r="A14" s="172">
        <v>9.58</v>
      </c>
      <c r="B14" s="217"/>
      <c r="C14" s="23" t="str">
        <f>'Start sheet'!C20</f>
        <v>Peter Jeffery</v>
      </c>
      <c r="D14" s="24">
        <f>'Start sheet'!D20</f>
        <v>12.7</v>
      </c>
      <c r="E14" s="24">
        <f>'Start sheet'!E20</f>
        <v>14</v>
      </c>
      <c r="F14" s="25">
        <f>'Start sheet'!F20</f>
        <v>12</v>
      </c>
      <c r="G14" s="218"/>
      <c r="H14" s="220"/>
      <c r="I14" s="23" t="str">
        <f>'Start sheet'!J20</f>
        <v xml:space="preserve">Richard Palmer </v>
      </c>
      <c r="J14" s="24">
        <f>'Start sheet'!K20</f>
        <v>11.3</v>
      </c>
      <c r="K14" s="24">
        <f>'Start sheet'!L20</f>
        <v>13</v>
      </c>
      <c r="L14" s="25">
        <f>'Start sheet'!M20</f>
        <v>11</v>
      </c>
      <c r="M14" s="218"/>
      <c r="N14" s="172"/>
    </row>
    <row r="15" spans="1:14" ht="30" customHeight="1">
      <c r="A15" s="172"/>
      <c r="B15" s="217">
        <f>B13+TIME(0,'Start sheet'!$J$6,0)</f>
        <v>0</v>
      </c>
      <c r="C15" s="23" t="str">
        <f>'Start sheet'!C21</f>
        <v>Mark Jeffery</v>
      </c>
      <c r="D15" s="24">
        <f>'Start sheet'!D21</f>
        <v>11.1</v>
      </c>
      <c r="E15" s="24">
        <f>'Start sheet'!E21</f>
        <v>12</v>
      </c>
      <c r="F15" s="25">
        <f>'Start sheet'!F21</f>
        <v>10</v>
      </c>
      <c r="G15" s="218">
        <f>'Start sheet'!G21</f>
        <v>44</v>
      </c>
      <c r="H15" s="220"/>
      <c r="I15" s="23" t="str">
        <f>'Start sheet'!J21</f>
        <v>Andrew Vickery</v>
      </c>
      <c r="J15" s="24">
        <f>'Start sheet'!K21</f>
        <v>10.9</v>
      </c>
      <c r="K15" s="24">
        <f>'Start sheet'!L21</f>
        <v>12</v>
      </c>
      <c r="L15" s="25">
        <f>'Start sheet'!M21</f>
        <v>10</v>
      </c>
      <c r="M15" s="218">
        <f>'Start sheet'!N21</f>
        <v>44</v>
      </c>
      <c r="N15" s="172">
        <v>10.06</v>
      </c>
    </row>
    <row r="16" spans="1:14" ht="30" customHeight="1">
      <c r="A16" s="172">
        <v>10.06</v>
      </c>
      <c r="B16" s="217"/>
      <c r="C16" s="23" t="str">
        <f>'Start sheet'!C22</f>
        <v xml:space="preserve">Martyn Skupham </v>
      </c>
      <c r="D16" s="24">
        <f>'Start sheet'!D22</f>
        <v>16.7</v>
      </c>
      <c r="E16" s="24">
        <f>'Start sheet'!E22</f>
        <v>19</v>
      </c>
      <c r="F16" s="25">
        <f>'Start sheet'!F22</f>
        <v>16</v>
      </c>
      <c r="G16" s="218"/>
      <c r="H16" s="220"/>
      <c r="I16" s="23" t="str">
        <f>'Start sheet'!J22</f>
        <v>Dave Williams</v>
      </c>
      <c r="J16" s="24">
        <f>'Start sheet'!K22</f>
        <v>13.1</v>
      </c>
      <c r="K16" s="24">
        <f>'Start sheet'!L22</f>
        <v>15</v>
      </c>
      <c r="L16" s="25">
        <f>'Start sheet'!M22</f>
        <v>13</v>
      </c>
      <c r="M16" s="218"/>
      <c r="N16" s="172"/>
    </row>
    <row r="17" spans="1:19" ht="30" customHeight="1">
      <c r="A17" s="172"/>
      <c r="B17" s="217">
        <f>B15+TIME(0,'Start sheet'!$J$6,0)</f>
        <v>0</v>
      </c>
      <c r="C17" s="23" t="str">
        <f>'Start sheet'!C23</f>
        <v>Andy Clarke</v>
      </c>
      <c r="D17" s="24">
        <f>'Start sheet'!D23</f>
        <v>9.6999999999999993</v>
      </c>
      <c r="E17" s="24">
        <f>'Start sheet'!E23</f>
        <v>11</v>
      </c>
      <c r="F17" s="25">
        <f>'Start sheet'!F23</f>
        <v>9</v>
      </c>
      <c r="G17" s="218">
        <f>'Start sheet'!G23</f>
        <v>41</v>
      </c>
      <c r="H17" s="220"/>
      <c r="I17" s="23" t="str">
        <f>'Start sheet'!J23</f>
        <v>Andrew Hurley</v>
      </c>
      <c r="J17" s="24">
        <f>'Start sheet'!K23</f>
        <v>13.3</v>
      </c>
      <c r="K17" s="24">
        <f>'Start sheet'!L23</f>
        <v>15</v>
      </c>
      <c r="L17" s="25">
        <f>'Start sheet'!M23</f>
        <v>13</v>
      </c>
      <c r="M17" s="218">
        <f>'Start sheet'!N23</f>
        <v>39</v>
      </c>
      <c r="N17" s="172">
        <v>11.18</v>
      </c>
    </row>
    <row r="18" spans="1:19" ht="30" customHeight="1">
      <c r="A18" s="172">
        <v>11.18</v>
      </c>
      <c r="B18" s="217"/>
      <c r="C18" s="23" t="str">
        <f>'Start sheet'!C24</f>
        <v>Tim Cowell</v>
      </c>
      <c r="D18" s="24">
        <f>'Start sheet'!D24</f>
        <v>6.6</v>
      </c>
      <c r="E18" s="24">
        <f>'Start sheet'!E24</f>
        <v>7</v>
      </c>
      <c r="F18" s="25">
        <f>'Start sheet'!F24</f>
        <v>6</v>
      </c>
      <c r="G18" s="218"/>
      <c r="H18" s="220"/>
      <c r="I18" s="23" t="str">
        <f>'Start sheet'!J24</f>
        <v>Richard Dunn</v>
      </c>
      <c r="J18" s="24">
        <f>'Start sheet'!K24</f>
        <v>16.5</v>
      </c>
      <c r="K18" s="24">
        <f>'Start sheet'!L24</f>
        <v>19</v>
      </c>
      <c r="L18" s="25">
        <f>'Start sheet'!M24</f>
        <v>16</v>
      </c>
      <c r="M18" s="218"/>
    </row>
    <row r="19" spans="1:19" ht="30" customHeight="1">
      <c r="A19" s="172"/>
      <c r="B19" s="21"/>
      <c r="G19" s="2" t="s">
        <v>21</v>
      </c>
      <c r="L19" s="3" t="s">
        <v>21</v>
      </c>
      <c r="M19" s="2"/>
    </row>
    <row r="20" spans="1:19" ht="30" customHeight="1">
      <c r="A20" s="172"/>
      <c r="B20" s="29" t="s">
        <v>21</v>
      </c>
      <c r="C20" s="7" t="str">
        <f>'Start sheet'!B7</f>
        <v>Exeter</v>
      </c>
      <c r="D20" s="5"/>
      <c r="E20" s="5"/>
      <c r="F20" s="32"/>
      <c r="G20" s="4"/>
      <c r="I20" s="7" t="str">
        <f>'Start sheet'!B8</f>
        <v>Bovey Castle</v>
      </c>
      <c r="J20" s="4"/>
      <c r="K20" s="4"/>
      <c r="L20" s="5"/>
      <c r="M20" s="4"/>
    </row>
    <row r="21" spans="1:19" ht="9.75" customHeight="1">
      <c r="A21" s="172"/>
    </row>
    <row r="22" spans="1:19" s="12" customFormat="1" ht="46.5" customHeight="1" thickBot="1">
      <c r="A22" s="172"/>
      <c r="B22" s="33" t="s">
        <v>30</v>
      </c>
      <c r="C22" s="8" t="s">
        <v>18</v>
      </c>
      <c r="D22" s="9" t="s">
        <v>89</v>
      </c>
      <c r="E22" s="9" t="s">
        <v>90</v>
      </c>
      <c r="F22" s="10" t="s">
        <v>11</v>
      </c>
      <c r="G22" s="11" t="s">
        <v>17</v>
      </c>
      <c r="H22" s="8"/>
      <c r="I22" s="8" t="s">
        <v>18</v>
      </c>
      <c r="J22" s="9" t="s">
        <v>89</v>
      </c>
      <c r="K22" s="9" t="s">
        <v>90</v>
      </c>
      <c r="L22" s="10" t="s">
        <v>11</v>
      </c>
      <c r="M22" s="11" t="s">
        <v>17</v>
      </c>
    </row>
    <row r="23" spans="1:19" ht="30" customHeight="1">
      <c r="A23" s="173">
        <v>10.14</v>
      </c>
      <c r="B23" s="217">
        <f>B17+TIME(0,'Start sheet'!$J$6,0)</f>
        <v>0</v>
      </c>
      <c r="C23" s="23" t="str">
        <f>'Start sheet'!C26</f>
        <v>Ray Charleson</v>
      </c>
      <c r="D23" s="24">
        <f>'Start sheet'!D26</f>
        <v>16.399999999999999</v>
      </c>
      <c r="E23" s="24">
        <f>'Start sheet'!E26</f>
        <v>18</v>
      </c>
      <c r="F23" s="25">
        <f>'Start sheet'!F26</f>
        <v>15</v>
      </c>
      <c r="G23" s="218">
        <f>'Start sheet'!G26</f>
        <v>42</v>
      </c>
      <c r="H23" s="222"/>
      <c r="I23" s="23" t="str">
        <f>'Start sheet'!J26</f>
        <v>Alan White</v>
      </c>
      <c r="J23" s="24">
        <f>'Start sheet'!K26</f>
        <v>20.5</v>
      </c>
      <c r="K23" s="24">
        <f>'Start sheet'!L26</f>
        <v>23</v>
      </c>
      <c r="L23" s="25">
        <f>'Start sheet'!M26</f>
        <v>20</v>
      </c>
      <c r="M23" s="221">
        <f>'Start sheet'!N26</f>
        <v>43</v>
      </c>
      <c r="N23" s="173">
        <v>10.14</v>
      </c>
    </row>
    <row r="24" spans="1:19" ht="30" customHeight="1">
      <c r="A24" s="173"/>
      <c r="B24" s="217"/>
      <c r="C24" s="23" t="str">
        <f>'Start sheet'!C27</f>
        <v>Barry Rogers</v>
      </c>
      <c r="D24" s="24">
        <f>'Start sheet'!D27</f>
        <v>18.399999999999999</v>
      </c>
      <c r="E24" s="24">
        <f>'Start sheet'!E27</f>
        <v>21</v>
      </c>
      <c r="F24" s="25">
        <f>'Start sheet'!F27</f>
        <v>18</v>
      </c>
      <c r="G24" s="218"/>
      <c r="H24" s="223"/>
      <c r="I24" s="23" t="str">
        <f>'Start sheet'!J27</f>
        <v>Russell Fifer</v>
      </c>
      <c r="J24" s="24">
        <f>'Start sheet'!K27</f>
        <v>11.3</v>
      </c>
      <c r="K24" s="24">
        <f>'Start sheet'!L27</f>
        <v>13</v>
      </c>
      <c r="L24" s="25">
        <f>'Start sheet'!M27</f>
        <v>11</v>
      </c>
      <c r="M24" s="218"/>
      <c r="N24" s="173"/>
    </row>
    <row r="25" spans="1:19" ht="30" customHeight="1">
      <c r="A25" s="173">
        <v>10.220000000000001</v>
      </c>
      <c r="B25" s="217">
        <f>B23+TIME(0,'Start sheet'!$J$6,0)</f>
        <v>0</v>
      </c>
      <c r="C25" s="23" t="str">
        <f>'Start sheet'!C28</f>
        <v>Keith Parnall</v>
      </c>
      <c r="D25" s="24">
        <f>'Start sheet'!D28</f>
        <v>6.5</v>
      </c>
      <c r="E25" s="24">
        <f>'Start sheet'!E28</f>
        <v>7</v>
      </c>
      <c r="F25" s="25">
        <f>'Start sheet'!F28</f>
        <v>6</v>
      </c>
      <c r="G25" s="218">
        <f>'Start sheet'!G28</f>
        <v>44</v>
      </c>
      <c r="H25" s="223"/>
      <c r="I25" s="23" t="str">
        <f>'Start sheet'!J28</f>
        <v>Phil Taylor</v>
      </c>
      <c r="J25" s="24">
        <f>'Start sheet'!K28</f>
        <v>14.2</v>
      </c>
      <c r="K25" s="24">
        <f>'Start sheet'!L28</f>
        <v>16</v>
      </c>
      <c r="L25" s="25">
        <f>'Start sheet'!M28</f>
        <v>14</v>
      </c>
      <c r="M25" s="221">
        <f>'Start sheet'!N28</f>
        <v>40</v>
      </c>
      <c r="N25" s="173">
        <v>10.220000000000001</v>
      </c>
    </row>
    <row r="26" spans="1:19" ht="30" customHeight="1">
      <c r="A26" s="173"/>
      <c r="B26" s="217"/>
      <c r="C26" s="23" t="str">
        <f>'Start sheet'!C29</f>
        <v>Grant Dee Shapland</v>
      </c>
      <c r="D26" s="24">
        <f>'Start sheet'!D29</f>
        <v>23.1</v>
      </c>
      <c r="E26" s="24">
        <f>'Start sheet'!E29</f>
        <v>26</v>
      </c>
      <c r="F26" s="25">
        <f>'Start sheet'!F29</f>
        <v>22</v>
      </c>
      <c r="G26" s="218"/>
      <c r="H26" s="223"/>
      <c r="I26" s="23" t="str">
        <f>'Start sheet'!J29</f>
        <v>Nick Redman</v>
      </c>
      <c r="J26" s="24">
        <f>'Start sheet'!K29</f>
        <v>9.9</v>
      </c>
      <c r="K26" s="24">
        <f>'Start sheet'!L29</f>
        <v>11</v>
      </c>
      <c r="L26" s="25">
        <f>'Start sheet'!M29</f>
        <v>9</v>
      </c>
      <c r="M26" s="218"/>
      <c r="N26" s="173"/>
    </row>
    <row r="27" spans="1:19" ht="30" customHeight="1">
      <c r="A27" s="173">
        <v>10.38</v>
      </c>
      <c r="B27" s="217">
        <f>B25+TIME(0,'Start sheet'!$J$6,0)</f>
        <v>0</v>
      </c>
      <c r="C27" s="23" t="str">
        <f>'Start sheet'!C30</f>
        <v>Dave Adams</v>
      </c>
      <c r="D27" s="24">
        <f>'Start sheet'!D30</f>
        <v>10</v>
      </c>
      <c r="E27" s="24">
        <f>'Start sheet'!E30</f>
        <v>11</v>
      </c>
      <c r="F27" s="25">
        <f>'Start sheet'!F30</f>
        <v>9</v>
      </c>
      <c r="G27" s="218">
        <f>'Start sheet'!G30</f>
        <v>40</v>
      </c>
      <c r="H27" s="223"/>
      <c r="I27" s="23" t="str">
        <f>'Start sheet'!J30</f>
        <v>Gary Scargill</v>
      </c>
      <c r="J27" s="24">
        <f>'Start sheet'!K30</f>
        <v>10.4</v>
      </c>
      <c r="K27" s="24">
        <f>'Start sheet'!L30</f>
        <v>12</v>
      </c>
      <c r="L27" s="25">
        <f>'Start sheet'!M30</f>
        <v>10</v>
      </c>
      <c r="M27" s="221">
        <f>'Start sheet'!N30</f>
        <v>39</v>
      </c>
      <c r="N27" s="173">
        <v>10.38</v>
      </c>
    </row>
    <row r="28" spans="1:19" ht="30" customHeight="1">
      <c r="A28" s="173"/>
      <c r="B28" s="217"/>
      <c r="C28" s="23" t="str">
        <f>'Start sheet'!C31</f>
        <v>Tony Marshall</v>
      </c>
      <c r="D28" s="24">
        <f>'Start sheet'!D31</f>
        <v>19.7</v>
      </c>
      <c r="E28" s="24">
        <f>'Start sheet'!E31</f>
        <v>22</v>
      </c>
      <c r="F28" s="25">
        <f>'Start sheet'!F31</f>
        <v>19</v>
      </c>
      <c r="G28" s="218"/>
      <c r="H28" s="223"/>
      <c r="I28" s="23" t="str">
        <f>'Start sheet'!J31</f>
        <v>Neville Wilkinson</v>
      </c>
      <c r="J28" s="24">
        <f>'Start sheet'!K31</f>
        <v>17.399999999999999</v>
      </c>
      <c r="K28" s="24">
        <f>'Start sheet'!L31</f>
        <v>20</v>
      </c>
      <c r="L28" s="25">
        <f>'Start sheet'!M31</f>
        <v>17</v>
      </c>
      <c r="M28" s="218"/>
      <c r="N28" s="173"/>
    </row>
    <row r="29" spans="1:19" ht="3" customHeight="1">
      <c r="A29" s="173"/>
      <c r="B29" s="22"/>
      <c r="C29" s="14"/>
      <c r="D29" s="13"/>
      <c r="E29" s="13"/>
      <c r="F29" s="16"/>
      <c r="G29" s="17"/>
      <c r="H29" s="224"/>
      <c r="I29" s="40"/>
      <c r="J29" s="38"/>
      <c r="K29" s="38"/>
      <c r="L29" s="16"/>
      <c r="M29" s="18"/>
      <c r="N29" s="173"/>
    </row>
    <row r="30" spans="1:19" ht="30" hidden="1" customHeight="1">
      <c r="A30" s="173"/>
      <c r="B30" s="22"/>
      <c r="C30" s="34" t="str">
        <f>'Start sheet'!B7</f>
        <v>Exeter</v>
      </c>
      <c r="D30" s="35"/>
      <c r="E30" s="35"/>
      <c r="F30" s="36"/>
      <c r="G30" s="19"/>
      <c r="H30" s="224"/>
      <c r="I30" s="41" t="str">
        <f>'Start sheet'!B8</f>
        <v>Bovey Castle</v>
      </c>
      <c r="J30" s="35"/>
      <c r="K30" s="35"/>
      <c r="L30" s="36"/>
      <c r="M30" s="20"/>
      <c r="N30" s="173"/>
    </row>
    <row r="31" spans="1:19" ht="5.25" hidden="1" customHeight="1">
      <c r="A31" s="173"/>
      <c r="B31" s="22"/>
      <c r="C31" s="37"/>
      <c r="D31" s="38"/>
      <c r="E31" s="38"/>
      <c r="F31" s="16"/>
      <c r="G31" s="17"/>
      <c r="H31" s="224"/>
      <c r="I31" s="29"/>
      <c r="J31" s="38"/>
      <c r="K31" s="38"/>
      <c r="L31" s="16"/>
      <c r="M31" s="18"/>
      <c r="N31" s="173"/>
    </row>
    <row r="32" spans="1:19" s="12" customFormat="1" ht="46" hidden="1" customHeight="1">
      <c r="A32" s="173"/>
      <c r="B32" s="33" t="s">
        <v>30</v>
      </c>
      <c r="C32" s="8" t="s">
        <v>18</v>
      </c>
      <c r="D32" s="9" t="s">
        <v>89</v>
      </c>
      <c r="E32" s="9" t="s">
        <v>90</v>
      </c>
      <c r="F32" s="10" t="s">
        <v>11</v>
      </c>
      <c r="G32" s="11" t="s">
        <v>17</v>
      </c>
      <c r="H32" s="224"/>
      <c r="I32" s="8" t="s">
        <v>18</v>
      </c>
      <c r="J32" s="9" t="s">
        <v>89</v>
      </c>
      <c r="K32" s="9" t="s">
        <v>90</v>
      </c>
      <c r="L32" s="10" t="s">
        <v>11</v>
      </c>
      <c r="M32" s="11" t="s">
        <v>17</v>
      </c>
      <c r="N32" s="173"/>
      <c r="P32" s="109"/>
      <c r="Q32" s="11"/>
      <c r="R32" s="11"/>
      <c r="S32" s="8"/>
    </row>
    <row r="33" spans="1:19" ht="30" customHeight="1">
      <c r="A33" s="173">
        <v>10.46</v>
      </c>
      <c r="B33" s="217">
        <f>B27+TIME(0,'Start sheet'!$J$6,0)</f>
        <v>0</v>
      </c>
      <c r="C33" s="100" t="str">
        <f>'Start sheet'!C32</f>
        <v>Paul Waite</v>
      </c>
      <c r="D33" s="24">
        <f>'Start sheet'!D32</f>
        <v>16.8</v>
      </c>
      <c r="E33" s="24">
        <f>'Start sheet'!E32</f>
        <v>19</v>
      </c>
      <c r="F33" s="25">
        <f>'Start sheet'!F32</f>
        <v>16</v>
      </c>
      <c r="G33" s="218">
        <f>'Start sheet'!G32</f>
        <v>40</v>
      </c>
      <c r="H33" s="223"/>
      <c r="I33" s="100" t="str">
        <f>'Start sheet'!J32</f>
        <v>Tim Arnold</v>
      </c>
      <c r="J33" s="24">
        <f>'Start sheet'!K32</f>
        <v>11.3</v>
      </c>
      <c r="K33" s="24">
        <f>'Start sheet'!L32</f>
        <v>13</v>
      </c>
      <c r="L33" s="25">
        <f>'Start sheet'!M32</f>
        <v>11</v>
      </c>
      <c r="M33" s="218">
        <f>'Start sheet'!N32</f>
        <v>42</v>
      </c>
      <c r="N33" s="173">
        <v>10.46</v>
      </c>
      <c r="P33" s="110"/>
      <c r="Q33" s="111"/>
      <c r="R33" s="111"/>
      <c r="S33" s="111"/>
    </row>
    <row r="34" spans="1:19" ht="30" customHeight="1">
      <c r="A34" s="173"/>
      <c r="B34" s="217"/>
      <c r="C34" s="100" t="str">
        <f>'Start sheet'!C33</f>
        <v>Maurice Salzmann</v>
      </c>
      <c r="D34" s="24">
        <f>'Start sheet'!D33</f>
        <v>14.3</v>
      </c>
      <c r="E34" s="24">
        <f>'Start sheet'!E33</f>
        <v>16</v>
      </c>
      <c r="F34" s="25">
        <f>'Start sheet'!F33</f>
        <v>14</v>
      </c>
      <c r="G34" s="218"/>
      <c r="H34" s="223"/>
      <c r="I34" s="100" t="str">
        <f>'Start sheet'!J33</f>
        <v>Trevor Maxwell</v>
      </c>
      <c r="J34" s="24">
        <f>'Start sheet'!K33</f>
        <v>18.5</v>
      </c>
      <c r="K34" s="24">
        <f>'Start sheet'!L33</f>
        <v>21</v>
      </c>
      <c r="L34" s="25">
        <f>'Start sheet'!M33</f>
        <v>18</v>
      </c>
      <c r="M34" s="218"/>
      <c r="N34" s="173"/>
      <c r="P34" s="110"/>
      <c r="Q34" s="111"/>
      <c r="R34" s="111"/>
      <c r="S34" s="111"/>
    </row>
    <row r="35" spans="1:19" ht="30" customHeight="1">
      <c r="A35" s="173">
        <v>10.54</v>
      </c>
      <c r="B35" s="217">
        <f>B33+TIME(0,'Start sheet'!$J$6,0)</f>
        <v>0</v>
      </c>
      <c r="C35" s="100" t="str">
        <f>'Start sheet'!C34</f>
        <v>John Mcllveen</v>
      </c>
      <c r="D35" s="24">
        <f>'Start sheet'!D34</f>
        <v>11.7</v>
      </c>
      <c r="E35" s="24">
        <f>'Start sheet'!E34</f>
        <v>13</v>
      </c>
      <c r="F35" s="25">
        <f>'Start sheet'!F34</f>
        <v>11</v>
      </c>
      <c r="G35" s="218">
        <f>'Start sheet'!G34</f>
        <v>46</v>
      </c>
      <c r="H35" s="223"/>
      <c r="I35" s="100" t="str">
        <f>'Start sheet'!J34</f>
        <v>David Pether</v>
      </c>
      <c r="J35" s="24">
        <f>'Start sheet'!K34</f>
        <v>18.2</v>
      </c>
      <c r="K35" s="24">
        <f>'Start sheet'!L34</f>
        <v>20</v>
      </c>
      <c r="L35" s="25">
        <f>'Start sheet'!M34</f>
        <v>17</v>
      </c>
      <c r="M35" s="218">
        <f>'Start sheet'!N34</f>
        <v>39</v>
      </c>
      <c r="N35" s="173">
        <v>10.54</v>
      </c>
      <c r="P35" s="110"/>
      <c r="Q35" s="111"/>
      <c r="R35" s="111"/>
      <c r="S35" s="111"/>
    </row>
    <row r="36" spans="1:19" ht="30" customHeight="1">
      <c r="A36" s="173"/>
      <c r="B36" s="217"/>
      <c r="C36" s="100" t="str">
        <f>'Start sheet'!C35</f>
        <v>Phil Hampton</v>
      </c>
      <c r="D36" s="24">
        <f>'Start sheet'!D35</f>
        <v>17.399999999999999</v>
      </c>
      <c r="E36" s="24">
        <f>'Start sheet'!E35</f>
        <v>20</v>
      </c>
      <c r="F36" s="25">
        <f>'Start sheet'!F35</f>
        <v>17</v>
      </c>
      <c r="G36" s="218"/>
      <c r="H36" s="223"/>
      <c r="I36" s="100" t="str">
        <f>'Start sheet'!J35</f>
        <v>David Parlby</v>
      </c>
      <c r="J36" s="24">
        <f>'Start sheet'!K35</f>
        <v>12.5</v>
      </c>
      <c r="K36" s="24">
        <f>'Start sheet'!L35</f>
        <v>14</v>
      </c>
      <c r="L36" s="25">
        <f>'Start sheet'!M35</f>
        <v>12</v>
      </c>
      <c r="M36" s="218"/>
      <c r="N36" s="173"/>
      <c r="P36" s="110"/>
      <c r="Q36" s="111"/>
      <c r="R36" s="111"/>
      <c r="S36" s="111"/>
    </row>
    <row r="37" spans="1:19" ht="30" customHeight="1">
      <c r="A37" s="173">
        <v>11.26</v>
      </c>
      <c r="B37" s="217">
        <f>B35+TIME(0,'Start sheet'!$J$6,0)</f>
        <v>0</v>
      </c>
      <c r="C37" s="100" t="str">
        <f>'Start sheet'!C36</f>
        <v>Adrain Hewitt</v>
      </c>
      <c r="D37" s="24">
        <f>'Start sheet'!D36</f>
        <v>18.2</v>
      </c>
      <c r="E37" s="24">
        <f>'Start sheet'!E36</f>
        <v>20</v>
      </c>
      <c r="F37" s="25">
        <f>'Start sheet'!F36</f>
        <v>17</v>
      </c>
      <c r="G37" s="218">
        <f>'Start sheet'!G36</f>
        <v>43</v>
      </c>
      <c r="H37" s="223"/>
      <c r="I37" s="100" t="str">
        <f>'Start sheet'!J36</f>
        <v>Phil Catchpole</v>
      </c>
      <c r="J37" s="24">
        <f>'Start sheet'!K36</f>
        <v>12.3</v>
      </c>
      <c r="K37" s="24">
        <f>'Start sheet'!L36</f>
        <v>14</v>
      </c>
      <c r="L37" s="25">
        <f>'Start sheet'!M36</f>
        <v>12</v>
      </c>
      <c r="M37" s="218">
        <f>'Start sheet'!N36</f>
        <v>38</v>
      </c>
      <c r="N37" s="173">
        <v>11.26</v>
      </c>
      <c r="P37" s="110"/>
      <c r="Q37" s="111"/>
      <c r="R37" s="111"/>
      <c r="S37" s="111"/>
    </row>
    <row r="38" spans="1:19" ht="30" customHeight="1" thickBot="1">
      <c r="A38" s="174"/>
      <c r="B38" s="217"/>
      <c r="C38" s="100" t="str">
        <f>'Start sheet'!C37</f>
        <v>Jonathan Custance Baker</v>
      </c>
      <c r="D38" s="24">
        <f>'Start sheet'!D37</f>
        <v>19.3</v>
      </c>
      <c r="E38" s="24">
        <f>'Start sheet'!E37</f>
        <v>22</v>
      </c>
      <c r="F38" s="25">
        <f>'Start sheet'!F37</f>
        <v>19</v>
      </c>
      <c r="G38" s="218"/>
      <c r="H38" s="225"/>
      <c r="I38" s="100" t="str">
        <f>'Start sheet'!J37</f>
        <v>Mal Sunley</v>
      </c>
      <c r="J38" s="24">
        <f>'Start sheet'!K37</f>
        <v>16.3</v>
      </c>
      <c r="K38" s="24">
        <f>'Start sheet'!L37</f>
        <v>18</v>
      </c>
      <c r="L38" s="25">
        <f>'Start sheet'!M37</f>
        <v>15</v>
      </c>
      <c r="M38" s="218"/>
    </row>
    <row r="39" spans="1:19" ht="3" customHeight="1">
      <c r="A39" s="172"/>
      <c r="B39" s="21"/>
      <c r="G39" s="2"/>
      <c r="L39" s="3" t="s">
        <v>21</v>
      </c>
      <c r="M39" s="2"/>
    </row>
    <row r="40" spans="1:19" ht="1" customHeight="1">
      <c r="C40" s="7">
        <f>'Start sheet'!B9</f>
        <v>0</v>
      </c>
      <c r="D40" s="5"/>
      <c r="E40" s="5"/>
      <c r="F40" s="4"/>
      <c r="G40" s="5"/>
      <c r="I40" s="7">
        <f>'Start sheet'!B9</f>
        <v>0</v>
      </c>
      <c r="J40" s="4"/>
      <c r="K40" s="4"/>
      <c r="L40" s="5"/>
      <c r="M40" s="4"/>
    </row>
    <row r="41" spans="1:19" ht="9" hidden="1" customHeight="1">
      <c r="B41" s="39"/>
      <c r="C41" s="2" t="s">
        <v>21</v>
      </c>
      <c r="F41"/>
      <c r="G41" s="2"/>
    </row>
    <row r="42" spans="1:19" s="12" customFormat="1" ht="39" hidden="1" customHeight="1">
      <c r="A42"/>
      <c r="B42" s="33" t="s">
        <v>30</v>
      </c>
      <c r="C42" s="8" t="s">
        <v>18</v>
      </c>
      <c r="D42" s="9" t="s">
        <v>89</v>
      </c>
      <c r="E42" s="9" t="s">
        <v>90</v>
      </c>
      <c r="F42" s="10" t="s">
        <v>109</v>
      </c>
      <c r="G42" s="11" t="s">
        <v>17</v>
      </c>
      <c r="H42" s="8"/>
      <c r="I42" s="8" t="s">
        <v>18</v>
      </c>
      <c r="J42" s="9" t="s">
        <v>89</v>
      </c>
      <c r="K42" s="9" t="s">
        <v>90</v>
      </c>
      <c r="L42" s="10" t="s">
        <v>109</v>
      </c>
      <c r="M42" s="11" t="s">
        <v>17</v>
      </c>
    </row>
    <row r="43" spans="1:19" ht="30" hidden="1" customHeight="1">
      <c r="A43" s="168"/>
      <c r="B43" s="217">
        <f>B37+TIME(0,'Start sheet'!$J$6,0)</f>
        <v>0</v>
      </c>
      <c r="C43" s="100">
        <f>'Start sheet'!C39</f>
        <v>0</v>
      </c>
      <c r="D43" s="24">
        <f>'Start sheet'!D39</f>
        <v>0</v>
      </c>
      <c r="E43" s="24">
        <f>'Start sheet'!E39</f>
        <v>0</v>
      </c>
      <c r="F43" s="25">
        <f>'Start sheet'!F39</f>
        <v>0</v>
      </c>
      <c r="G43" s="218">
        <f>'Start sheet'!G39</f>
        <v>0</v>
      </c>
      <c r="H43" s="226"/>
      <c r="I43" s="101">
        <f>'Start sheet'!J39</f>
        <v>0</v>
      </c>
      <c r="J43" s="44">
        <f>'Start sheet'!K39</f>
        <v>0</v>
      </c>
      <c r="K43" s="44">
        <f>'Start sheet'!L39</f>
        <v>0</v>
      </c>
      <c r="L43" s="44">
        <f>'Start sheet'!M39</f>
        <v>0</v>
      </c>
      <c r="M43" s="218">
        <f>'Start sheet'!N39</f>
        <v>0</v>
      </c>
    </row>
    <row r="44" spans="1:19" ht="30" hidden="1" customHeight="1">
      <c r="B44" s="217"/>
      <c r="C44" s="100">
        <f>'Start sheet'!C40</f>
        <v>0</v>
      </c>
      <c r="D44" s="24">
        <f>'Start sheet'!D40</f>
        <v>0</v>
      </c>
      <c r="E44" s="24">
        <f>'Start sheet'!E40</f>
        <v>0</v>
      </c>
      <c r="F44" s="25">
        <f>'Start sheet'!F40</f>
        <v>0</v>
      </c>
      <c r="G44" s="218"/>
      <c r="H44" s="226"/>
      <c r="I44" s="101">
        <f>'Start sheet'!J40</f>
        <v>0</v>
      </c>
      <c r="J44" s="44">
        <f>'Start sheet'!K40</f>
        <v>0</v>
      </c>
      <c r="K44" s="44">
        <f>'Start sheet'!L40</f>
        <v>0</v>
      </c>
      <c r="L44" s="44">
        <f>'Start sheet'!M40</f>
        <v>0</v>
      </c>
      <c r="M44" s="218"/>
    </row>
    <row r="45" spans="1:19" ht="30" hidden="1" customHeight="1">
      <c r="B45" s="217">
        <f>B43+TIME(0,'Start sheet'!$J$6,0)</f>
        <v>0</v>
      </c>
      <c r="C45" s="100">
        <f>'Start sheet'!C41</f>
        <v>0</v>
      </c>
      <c r="D45" s="24">
        <f>'Start sheet'!D41</f>
        <v>0</v>
      </c>
      <c r="E45" s="24">
        <f>'Start sheet'!E41</f>
        <v>0</v>
      </c>
      <c r="F45" s="25">
        <f>'Start sheet'!F41</f>
        <v>0</v>
      </c>
      <c r="G45" s="218">
        <f>'Start sheet'!G41</f>
        <v>0</v>
      </c>
      <c r="H45" s="226"/>
      <c r="I45" s="101">
        <f>'Start sheet'!J41</f>
        <v>0</v>
      </c>
      <c r="J45" s="44">
        <f>'Start sheet'!K41</f>
        <v>0</v>
      </c>
      <c r="K45" s="44">
        <f>'Start sheet'!L41</f>
        <v>0</v>
      </c>
      <c r="L45" s="44">
        <f>'Start sheet'!M41</f>
        <v>0</v>
      </c>
      <c r="M45" s="218">
        <f>'Start sheet'!N41</f>
        <v>0</v>
      </c>
    </row>
    <row r="46" spans="1:19" ht="30" hidden="1" customHeight="1">
      <c r="B46" s="217"/>
      <c r="C46" s="100">
        <f>'Start sheet'!C42</f>
        <v>0</v>
      </c>
      <c r="D46" s="24">
        <f>'Start sheet'!D42</f>
        <v>0</v>
      </c>
      <c r="E46" s="24">
        <f>'Start sheet'!E42</f>
        <v>0</v>
      </c>
      <c r="F46" s="25">
        <f>'Start sheet'!F42</f>
        <v>0</v>
      </c>
      <c r="G46" s="218"/>
      <c r="H46" s="226"/>
      <c r="I46" s="101">
        <f>'Start sheet'!J42</f>
        <v>0</v>
      </c>
      <c r="J46" s="44">
        <f>'Start sheet'!K42</f>
        <v>0</v>
      </c>
      <c r="K46" s="44">
        <f>'Start sheet'!L42</f>
        <v>0</v>
      </c>
      <c r="L46" s="44">
        <f>'Start sheet'!M42</f>
        <v>0</v>
      </c>
      <c r="M46" s="218"/>
    </row>
    <row r="47" spans="1:19" ht="30" hidden="1" customHeight="1">
      <c r="B47" s="217">
        <f>B45+TIME(0,'Start sheet'!$J$6,0)</f>
        <v>0</v>
      </c>
      <c r="C47" s="100">
        <f>'Start sheet'!C43</f>
        <v>0</v>
      </c>
      <c r="D47" s="24">
        <f>'Start sheet'!D43</f>
        <v>0</v>
      </c>
      <c r="E47" s="24">
        <f>'Start sheet'!E43</f>
        <v>0</v>
      </c>
      <c r="F47" s="25">
        <f>'Start sheet'!F43</f>
        <v>0</v>
      </c>
      <c r="G47" s="218">
        <f>'Start sheet'!G43</f>
        <v>0</v>
      </c>
      <c r="H47" s="226"/>
      <c r="I47" s="101">
        <f>'Start sheet'!J43</f>
        <v>0</v>
      </c>
      <c r="J47" s="44">
        <f>'Start sheet'!K43</f>
        <v>0</v>
      </c>
      <c r="K47" s="44">
        <f>'Start sheet'!L43</f>
        <v>0</v>
      </c>
      <c r="L47" s="44">
        <f>'Start sheet'!M43</f>
        <v>0</v>
      </c>
      <c r="M47" s="218">
        <f>'Start sheet'!N43</f>
        <v>0</v>
      </c>
    </row>
    <row r="48" spans="1:19" ht="30" hidden="1" customHeight="1">
      <c r="B48" s="217"/>
      <c r="C48" s="100">
        <f>'Start sheet'!C44</f>
        <v>0</v>
      </c>
      <c r="D48" s="24">
        <f>'Start sheet'!D44</f>
        <v>0</v>
      </c>
      <c r="E48" s="24">
        <f>'Start sheet'!E44</f>
        <v>0</v>
      </c>
      <c r="F48" s="25">
        <f>'Start sheet'!F44</f>
        <v>0</v>
      </c>
      <c r="G48" s="218"/>
      <c r="H48" s="226"/>
      <c r="I48" s="101">
        <f>'Start sheet'!J44</f>
        <v>0</v>
      </c>
      <c r="J48" s="44">
        <f>'Start sheet'!K44</f>
        <v>0</v>
      </c>
      <c r="K48" s="44">
        <f>'Start sheet'!L44</f>
        <v>0</v>
      </c>
      <c r="L48" s="44">
        <f>'Start sheet'!M44</f>
        <v>0</v>
      </c>
      <c r="M48" s="218"/>
    </row>
    <row r="49" spans="2:8" ht="13.25" customHeight="1">
      <c r="B49" s="21"/>
    </row>
    <row r="50" spans="2:8" ht="30" customHeight="1" thickBot="1"/>
    <row r="51" spans="2:8" ht="44.25" customHeight="1">
      <c r="B51" s="231" t="s">
        <v>16</v>
      </c>
      <c r="C51" s="232"/>
      <c r="D51" s="229" t="s">
        <v>9</v>
      </c>
      <c r="E51" s="230"/>
      <c r="F51" s="107" t="s">
        <v>10</v>
      </c>
      <c r="G51" s="227" t="s">
        <v>92</v>
      </c>
      <c r="H51" s="228"/>
    </row>
    <row r="52" spans="2:8" ht="30" customHeight="1">
      <c r="B52" s="233" t="str">
        <f>'Start sheet'!B5</f>
        <v xml:space="preserve">Torquay </v>
      </c>
      <c r="C52" s="234"/>
      <c r="D52" s="235">
        <f>'Start sheet'!C5</f>
        <v>218</v>
      </c>
      <c r="E52" s="235"/>
      <c r="F52" s="106">
        <f>'Start sheet'!D5</f>
        <v>0</v>
      </c>
      <c r="G52" s="236">
        <f>'Start sheet'!E5</f>
        <v>39</v>
      </c>
      <c r="H52" s="237"/>
    </row>
    <row r="53" spans="2:8" ht="30" customHeight="1">
      <c r="B53" s="233" t="str">
        <f>'Start sheet'!B6</f>
        <v>Teignmouth</v>
      </c>
      <c r="C53" s="234"/>
      <c r="D53" s="235">
        <f>'Start sheet'!C6</f>
        <v>201</v>
      </c>
      <c r="E53" s="235"/>
      <c r="F53" s="106">
        <f>'Start sheet'!D6</f>
        <v>0</v>
      </c>
      <c r="G53" s="236">
        <f>'Start sheet'!E6</f>
        <v>38</v>
      </c>
      <c r="H53" s="237"/>
    </row>
    <row r="54" spans="2:8" ht="30" customHeight="1">
      <c r="B54" s="233" t="str">
        <f>'Start sheet'!B7</f>
        <v>Exeter</v>
      </c>
      <c r="C54" s="234"/>
      <c r="D54" s="235">
        <f>'Start sheet'!C7</f>
        <v>215</v>
      </c>
      <c r="E54" s="235"/>
      <c r="F54" s="106">
        <f>'Start sheet'!D7</f>
        <v>0</v>
      </c>
      <c r="G54" s="236">
        <f>'Start sheet'!E7</f>
        <v>40</v>
      </c>
      <c r="H54" s="237"/>
    </row>
    <row r="55" spans="2:8" ht="30" customHeight="1">
      <c r="B55" s="233" t="str">
        <f>'Start sheet'!B8</f>
        <v>Bovey Castle</v>
      </c>
      <c r="C55" s="234"/>
      <c r="D55" s="235">
        <f>'Start sheet'!C8</f>
        <v>203</v>
      </c>
      <c r="E55" s="235"/>
      <c r="F55" s="106">
        <f>'Start sheet'!D8</f>
        <v>0</v>
      </c>
      <c r="G55" s="236">
        <f>'Start sheet'!E8</f>
        <v>38</v>
      </c>
      <c r="H55" s="237"/>
    </row>
    <row r="56" spans="2:8" ht="30" customHeight="1" thickBot="1">
      <c r="B56" s="238">
        <f>'Start sheet'!B9</f>
        <v>0</v>
      </c>
      <c r="C56" s="239"/>
      <c r="D56" s="240">
        <f>'Start sheet'!C9</f>
        <v>0</v>
      </c>
      <c r="E56" s="240"/>
      <c r="F56" s="108">
        <f>'Start sheet'!D9</f>
        <v>0</v>
      </c>
      <c r="G56" s="241">
        <f>'Start sheet'!E9</f>
        <v>0</v>
      </c>
      <c r="H56" s="242"/>
    </row>
  </sheetData>
  <sheetCalcPr fullCalcOnLoad="1"/>
  <mergeCells count="68">
    <mergeCell ref="B55:C55"/>
    <mergeCell ref="D55:E55"/>
    <mergeCell ref="G55:H55"/>
    <mergeCell ref="B56:C56"/>
    <mergeCell ref="D56:E56"/>
    <mergeCell ref="G56:H56"/>
    <mergeCell ref="B53:C53"/>
    <mergeCell ref="D53:E53"/>
    <mergeCell ref="G53:H53"/>
    <mergeCell ref="B54:C54"/>
    <mergeCell ref="D54:E54"/>
    <mergeCell ref="G54:H54"/>
    <mergeCell ref="G51:H51"/>
    <mergeCell ref="D51:E51"/>
    <mergeCell ref="B51:C51"/>
    <mergeCell ref="B52:C52"/>
    <mergeCell ref="D52:E52"/>
    <mergeCell ref="G52:H52"/>
    <mergeCell ref="M45:M46"/>
    <mergeCell ref="G47:G48"/>
    <mergeCell ref="M47:M48"/>
    <mergeCell ref="B37:B38"/>
    <mergeCell ref="G37:G38"/>
    <mergeCell ref="M37:M38"/>
    <mergeCell ref="G43:G44"/>
    <mergeCell ref="M43:M44"/>
    <mergeCell ref="H23:H38"/>
    <mergeCell ref="H43:H48"/>
    <mergeCell ref="G45:G46"/>
    <mergeCell ref="B33:B34"/>
    <mergeCell ref="G33:G34"/>
    <mergeCell ref="M35:M36"/>
    <mergeCell ref="B25:B26"/>
    <mergeCell ref="G25:G26"/>
    <mergeCell ref="B15:B16"/>
    <mergeCell ref="G15:G16"/>
    <mergeCell ref="M15:M16"/>
    <mergeCell ref="M25:M26"/>
    <mergeCell ref="B27:B28"/>
    <mergeCell ref="G27:G28"/>
    <mergeCell ref="M27:M28"/>
    <mergeCell ref="M17:M18"/>
    <mergeCell ref="B23:B24"/>
    <mergeCell ref="G23:G24"/>
    <mergeCell ref="M23:M24"/>
    <mergeCell ref="G17:G18"/>
    <mergeCell ref="B11:B12"/>
    <mergeCell ref="G11:G12"/>
    <mergeCell ref="M11:M12"/>
    <mergeCell ref="B13:B14"/>
    <mergeCell ref="G13:G14"/>
    <mergeCell ref="M13:M14"/>
    <mergeCell ref="C1:M1"/>
    <mergeCell ref="B43:B44"/>
    <mergeCell ref="B47:B48"/>
    <mergeCell ref="B45:B46"/>
    <mergeCell ref="B7:B8"/>
    <mergeCell ref="G7:G8"/>
    <mergeCell ref="B35:B36"/>
    <mergeCell ref="G35:G36"/>
    <mergeCell ref="B17:B18"/>
    <mergeCell ref="F2:I2"/>
    <mergeCell ref="M33:M34"/>
    <mergeCell ref="M7:M8"/>
    <mergeCell ref="H7:H18"/>
    <mergeCell ref="B9:B10"/>
    <mergeCell ref="G9:G10"/>
    <mergeCell ref="M9:M10"/>
  </mergeCells>
  <phoneticPr fontId="12" type="noConversion"/>
  <printOptions horizontalCentered="1" verticalCentered="1"/>
  <pageMargins left="0.39370078740157483" right="0.39370078740157483" top="0.39370078740157483" bottom="0.39370078740157483" header="0.31496062992125984" footer="0.31496062992125984"/>
  <headerFooter>
    <oddHeader>&amp;L&amp;"-,Bold"&amp;16&amp;K04+000SDSL&amp;C&amp;"-,Bold"&amp;20&amp;K04+000South Devon Seniors League&amp;R&amp;"-,Bold"&amp;16&amp;K04+000SDSL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89"/>
  <sheetViews>
    <sheetView topLeftCell="C1" workbookViewId="0">
      <selection activeCell="T8" sqref="T8"/>
    </sheetView>
  </sheetViews>
  <sheetFormatPr baseColWidth="10" defaultColWidth="8.83203125" defaultRowHeight="19"/>
  <cols>
    <col min="2" max="2" width="10.5" style="164" hidden="1" customWidth="1"/>
    <col min="3" max="3" width="3.1640625" style="164" customWidth="1"/>
    <col min="4" max="4" width="26" style="165" customWidth="1"/>
    <col min="5" max="7" width="8.83203125" style="151"/>
    <col min="8" max="9" width="4.33203125" style="165" customWidth="1"/>
    <col min="10" max="10" width="11.33203125" style="165" customWidth="1"/>
    <col min="11" max="11" width="8.83203125" style="164" hidden="1" customWidth="1"/>
    <col min="12" max="12" width="3.1640625" style="164" customWidth="1"/>
    <col min="13" max="13" width="28" style="165" customWidth="1"/>
    <col min="14" max="16" width="8.83203125" style="151"/>
    <col min="17" max="17" width="2.83203125" customWidth="1"/>
  </cols>
  <sheetData>
    <row r="1" spans="1:17" ht="22.5" customHeight="1">
      <c r="A1" s="135" t="s">
        <v>8</v>
      </c>
      <c r="B1" s="135" t="s">
        <v>8</v>
      </c>
      <c r="C1" s="136"/>
      <c r="D1" s="137" t="str">
        <f>'Start sheet'!$B$5</f>
        <v xml:space="preserve">Torquay </v>
      </c>
      <c r="E1" s="138"/>
      <c r="F1" s="138" t="str">
        <f>'Start sheet'!$K$3</f>
        <v>Yellow</v>
      </c>
      <c r="G1" s="138" t="s">
        <v>5</v>
      </c>
      <c r="H1" s="137"/>
      <c r="I1" s="137"/>
      <c r="J1" s="135" t="s">
        <v>8</v>
      </c>
      <c r="K1" s="135" t="s">
        <v>8</v>
      </c>
      <c r="L1" s="136"/>
      <c r="M1" s="137" t="str">
        <f>'Start sheet'!$B$6</f>
        <v>Teignmouth</v>
      </c>
      <c r="N1" s="138"/>
      <c r="O1" s="138" t="str">
        <f>'Start sheet'!$K$3</f>
        <v>Yellow</v>
      </c>
      <c r="P1" s="138" t="s">
        <v>5</v>
      </c>
      <c r="Q1" s="1"/>
    </row>
    <row r="2" spans="1:17" ht="22.5" customHeight="1">
      <c r="A2" s="140" t="s">
        <v>91</v>
      </c>
      <c r="B2" s="140" t="s">
        <v>91</v>
      </c>
      <c r="C2" s="140"/>
      <c r="D2" s="141" t="str">
        <f>'Printable version'!C6</f>
        <v>Player</v>
      </c>
      <c r="E2" s="142" t="str">
        <f>'Printable version'!D6</f>
        <v>HI</v>
      </c>
      <c r="F2" s="142" t="str">
        <f>'Printable version'!E6</f>
        <v>CH</v>
      </c>
      <c r="G2" s="142" t="s">
        <v>110</v>
      </c>
      <c r="H2" s="137"/>
      <c r="I2" s="137"/>
      <c r="J2" s="140" t="s">
        <v>91</v>
      </c>
      <c r="K2" s="140" t="s">
        <v>91</v>
      </c>
      <c r="L2" s="140"/>
      <c r="M2" s="141" t="str">
        <f>'Printable version'!I6</f>
        <v>Player</v>
      </c>
      <c r="N2" s="142" t="str">
        <f>'Printable version'!J6</f>
        <v>HI</v>
      </c>
      <c r="O2" s="142" t="str">
        <f>'Printable version'!K6</f>
        <v>CH</v>
      </c>
      <c r="P2" s="142" t="s">
        <v>110</v>
      </c>
      <c r="Q2" s="1"/>
    </row>
    <row r="3" spans="1:17" ht="22.5" customHeight="1">
      <c r="A3" s="173">
        <v>9.34</v>
      </c>
      <c r="B3" s="243">
        <v>9.34</v>
      </c>
      <c r="C3" s="142" t="s">
        <v>6</v>
      </c>
      <c r="D3" s="141" t="str">
        <f>'Printable version'!C7</f>
        <v>Tony Mosely</v>
      </c>
      <c r="E3" s="143">
        <f>'Printable version'!D7</f>
        <v>13.2</v>
      </c>
      <c r="F3" s="144">
        <f>'Printable version'!E7</f>
        <v>15</v>
      </c>
      <c r="G3" s="144">
        <f>'Printable version'!F7</f>
        <v>13</v>
      </c>
      <c r="H3" s="137"/>
      <c r="I3" s="137"/>
      <c r="J3" s="173">
        <v>9.34</v>
      </c>
      <c r="K3" s="243">
        <v>9.34</v>
      </c>
      <c r="L3" s="142" t="s">
        <v>6</v>
      </c>
      <c r="M3" s="141" t="str">
        <f>'Printable version'!I7</f>
        <v>Dave Anderson</v>
      </c>
      <c r="N3" s="143">
        <f>'Printable version'!J7</f>
        <v>19.7</v>
      </c>
      <c r="O3" s="144">
        <f>'Printable version'!K7</f>
        <v>22</v>
      </c>
      <c r="P3" s="144">
        <f>'Printable version'!L7</f>
        <v>19</v>
      </c>
      <c r="Q3" s="1"/>
    </row>
    <row r="4" spans="1:17" ht="22.5" customHeight="1">
      <c r="B4" s="244"/>
      <c r="C4" s="145" t="s">
        <v>7</v>
      </c>
      <c r="D4" s="141" t="str">
        <f>'Printable version'!C8</f>
        <v>Steve Knight</v>
      </c>
      <c r="E4" s="143">
        <v>15.6</v>
      </c>
      <c r="F4" s="144">
        <f>'Printable version'!E8</f>
        <v>18</v>
      </c>
      <c r="G4" s="144">
        <f>'Printable version'!F8</f>
        <v>15</v>
      </c>
      <c r="H4" s="137"/>
      <c r="I4" s="137"/>
      <c r="J4"/>
      <c r="K4" s="244"/>
      <c r="L4" s="145" t="s">
        <v>7</v>
      </c>
      <c r="M4" s="141" t="str">
        <f>'Printable version'!I8</f>
        <v>Pete Rogers</v>
      </c>
      <c r="N4" s="143">
        <f>'Printable version'!J8</f>
        <v>7.9</v>
      </c>
      <c r="O4" s="144">
        <f>'Printable version'!K8</f>
        <v>9</v>
      </c>
      <c r="P4" s="144">
        <f>'Printable version'!L8</f>
        <v>8</v>
      </c>
      <c r="Q4" s="1"/>
    </row>
    <row r="5" spans="1:17" ht="22.5" customHeight="1">
      <c r="B5" s="146"/>
      <c r="C5" s="146"/>
      <c r="D5" s="147"/>
      <c r="E5" s="148"/>
      <c r="F5" s="149"/>
      <c r="G5" s="149"/>
      <c r="H5" s="147"/>
      <c r="I5" s="147"/>
      <c r="J5"/>
      <c r="K5" s="146"/>
      <c r="L5" s="146"/>
      <c r="M5" s="147"/>
      <c r="N5" s="148"/>
      <c r="O5" s="149"/>
      <c r="P5" s="149"/>
      <c r="Q5" s="46"/>
    </row>
    <row r="6" spans="1:17" ht="22.5" customHeight="1">
      <c r="B6" s="151"/>
      <c r="C6" s="151"/>
      <c r="D6" s="137"/>
      <c r="E6" s="152"/>
      <c r="F6" s="153"/>
      <c r="G6" s="153"/>
      <c r="H6" s="137"/>
      <c r="I6" s="137"/>
      <c r="J6"/>
      <c r="K6" s="151"/>
      <c r="L6" s="151"/>
      <c r="M6" s="137"/>
      <c r="N6" s="152"/>
      <c r="O6" s="153"/>
      <c r="P6" s="153"/>
      <c r="Q6" s="1"/>
    </row>
    <row r="7" spans="1:17" ht="22.5" customHeight="1">
      <c r="A7" s="135" t="s">
        <v>8</v>
      </c>
      <c r="B7" s="154" t="s">
        <v>8</v>
      </c>
      <c r="C7" s="151"/>
      <c r="D7" s="137" t="str">
        <f>'Start sheet'!$B$5</f>
        <v xml:space="preserve">Torquay </v>
      </c>
      <c r="E7" s="152"/>
      <c r="F7" s="138" t="str">
        <f>'Start sheet'!$K$3</f>
        <v>Yellow</v>
      </c>
      <c r="G7" s="138" t="s">
        <v>5</v>
      </c>
      <c r="H7" s="137"/>
      <c r="I7" s="137"/>
      <c r="J7" s="135" t="s">
        <v>8</v>
      </c>
      <c r="K7" s="154" t="s">
        <v>8</v>
      </c>
      <c r="L7" s="151"/>
      <c r="M7" s="137" t="str">
        <f>'Start sheet'!$B$6</f>
        <v>Teignmouth</v>
      </c>
      <c r="N7" s="152"/>
      <c r="O7" s="138" t="str">
        <f>'Start sheet'!$K$3</f>
        <v>Yellow</v>
      </c>
      <c r="P7" s="138" t="s">
        <v>5</v>
      </c>
      <c r="Q7" s="1"/>
    </row>
    <row r="8" spans="1:17" ht="22.5" customHeight="1">
      <c r="A8" s="140" t="s">
        <v>91</v>
      </c>
      <c r="B8" s="145" t="s">
        <v>91</v>
      </c>
      <c r="C8" s="145"/>
      <c r="D8" s="141" t="s">
        <v>18</v>
      </c>
      <c r="E8" s="143" t="s">
        <v>89</v>
      </c>
      <c r="F8" s="144" t="s">
        <v>90</v>
      </c>
      <c r="G8" s="144" t="s">
        <v>110</v>
      </c>
      <c r="H8" s="137"/>
      <c r="I8" s="137"/>
      <c r="J8" s="140" t="s">
        <v>91</v>
      </c>
      <c r="K8" s="145" t="s">
        <v>91</v>
      </c>
      <c r="L8" s="145"/>
      <c r="M8" s="141" t="s">
        <v>18</v>
      </c>
      <c r="N8" s="143" t="s">
        <v>89</v>
      </c>
      <c r="O8" s="144" t="s">
        <v>90</v>
      </c>
      <c r="P8" s="144" t="s">
        <v>110</v>
      </c>
      <c r="Q8" s="1"/>
    </row>
    <row r="9" spans="1:17" ht="22.5" customHeight="1">
      <c r="A9" s="173">
        <v>9.42</v>
      </c>
      <c r="B9" s="243"/>
      <c r="C9" s="142" t="s">
        <v>6</v>
      </c>
      <c r="D9" s="141" t="str">
        <f>'Printable version'!C9</f>
        <v>Graham Hull</v>
      </c>
      <c r="E9" s="143">
        <f>'Printable version'!D9</f>
        <v>12.4</v>
      </c>
      <c r="F9" s="144">
        <f>'Printable version'!E9</f>
        <v>14</v>
      </c>
      <c r="G9" s="144">
        <f>'Printable version'!F9</f>
        <v>12</v>
      </c>
      <c r="H9" s="137"/>
      <c r="I9" s="137"/>
      <c r="J9" s="173">
        <v>9.42</v>
      </c>
      <c r="K9" s="243"/>
      <c r="L9" s="142" t="s">
        <v>6</v>
      </c>
      <c r="M9" s="141" t="str">
        <f>'Printable version'!I9</f>
        <v>Bob Radley</v>
      </c>
      <c r="N9" s="143">
        <f>'Printable version'!J9</f>
        <v>10.6</v>
      </c>
      <c r="O9" s="144">
        <f>'Printable version'!K9</f>
        <v>12</v>
      </c>
      <c r="P9" s="144">
        <f>'Printable version'!L9</f>
        <v>10</v>
      </c>
      <c r="Q9" s="1"/>
    </row>
    <row r="10" spans="1:17" ht="22.5" customHeight="1">
      <c r="B10" s="244"/>
      <c r="C10" s="145" t="s">
        <v>7</v>
      </c>
      <c r="D10" s="141" t="str">
        <f>'Printable version'!C10</f>
        <v>Dave Lambert</v>
      </c>
      <c r="E10" s="143">
        <f>'Printable version'!D10</f>
        <v>20.9</v>
      </c>
      <c r="F10" s="144">
        <f>'Printable version'!E10</f>
        <v>23</v>
      </c>
      <c r="G10" s="144">
        <f>'Printable version'!F10</f>
        <v>20</v>
      </c>
      <c r="H10" s="137"/>
      <c r="I10" s="137"/>
      <c r="J10"/>
      <c r="K10" s="244"/>
      <c r="L10" s="145" t="s">
        <v>7</v>
      </c>
      <c r="M10" s="141" t="str">
        <f>'Printable version'!I10</f>
        <v>Mick Gallagher</v>
      </c>
      <c r="N10" s="143">
        <f>'Printable version'!J10</f>
        <v>19.2</v>
      </c>
      <c r="O10" s="144">
        <f>'Printable version'!K10</f>
        <v>22</v>
      </c>
      <c r="P10" s="144">
        <f>'Printable version'!L10</f>
        <v>19</v>
      </c>
      <c r="Q10" s="1"/>
    </row>
    <row r="11" spans="1:17" ht="22.5" customHeight="1">
      <c r="B11" s="155"/>
      <c r="C11" s="155"/>
      <c r="D11" s="147"/>
      <c r="E11" s="148"/>
      <c r="F11" s="149"/>
      <c r="G11" s="149"/>
      <c r="H11" s="147"/>
      <c r="I11" s="147"/>
      <c r="J11"/>
      <c r="K11" s="146"/>
      <c r="L11" s="155"/>
      <c r="M11" s="147"/>
      <c r="N11" s="148"/>
      <c r="O11" s="149"/>
      <c r="P11" s="149"/>
      <c r="Q11" s="1"/>
    </row>
    <row r="12" spans="1:17" ht="22.5" customHeight="1">
      <c r="B12" s="138"/>
      <c r="C12" s="138"/>
      <c r="D12" s="137"/>
      <c r="E12" s="152"/>
      <c r="F12" s="153"/>
      <c r="G12" s="153"/>
      <c r="H12" s="137"/>
      <c r="I12" s="137"/>
      <c r="J12"/>
      <c r="K12" s="151"/>
      <c r="L12" s="138"/>
      <c r="M12" s="137"/>
      <c r="N12" s="152"/>
      <c r="O12" s="153"/>
      <c r="P12" s="153"/>
      <c r="Q12" s="1"/>
    </row>
    <row r="13" spans="1:17" ht="22.5" customHeight="1">
      <c r="A13" s="135" t="s">
        <v>8</v>
      </c>
      <c r="B13" s="154" t="s">
        <v>8</v>
      </c>
      <c r="C13" s="151"/>
      <c r="D13" s="137" t="str">
        <f>'Start sheet'!$B$5</f>
        <v xml:space="preserve">Torquay </v>
      </c>
      <c r="E13" s="152"/>
      <c r="F13" s="138" t="str">
        <f>'Start sheet'!$K$3</f>
        <v>Yellow</v>
      </c>
      <c r="G13" s="138" t="s">
        <v>5</v>
      </c>
      <c r="H13" s="137"/>
      <c r="I13" s="137"/>
      <c r="J13" s="135" t="s">
        <v>8</v>
      </c>
      <c r="K13" s="154" t="s">
        <v>8</v>
      </c>
      <c r="L13" s="151"/>
      <c r="M13" s="137" t="str">
        <f>'Start sheet'!$B$6</f>
        <v>Teignmouth</v>
      </c>
      <c r="N13" s="152"/>
      <c r="O13" s="138" t="str">
        <f>'Start sheet'!$K$3</f>
        <v>Yellow</v>
      </c>
      <c r="P13" s="138" t="s">
        <v>5</v>
      </c>
      <c r="Q13" s="1"/>
    </row>
    <row r="14" spans="1:17" ht="22.5" customHeight="1">
      <c r="A14" s="140" t="s">
        <v>91</v>
      </c>
      <c r="B14" s="145" t="s">
        <v>91</v>
      </c>
      <c r="C14" s="145"/>
      <c r="D14" s="141" t="s">
        <v>18</v>
      </c>
      <c r="E14" s="143" t="s">
        <v>89</v>
      </c>
      <c r="F14" s="144" t="s">
        <v>90</v>
      </c>
      <c r="G14" s="144" t="s">
        <v>110</v>
      </c>
      <c r="H14" s="137"/>
      <c r="I14" s="137"/>
      <c r="J14" s="140" t="s">
        <v>91</v>
      </c>
      <c r="K14" s="145" t="s">
        <v>91</v>
      </c>
      <c r="L14" s="145"/>
      <c r="M14" s="141" t="s">
        <v>18</v>
      </c>
      <c r="N14" s="143" t="s">
        <v>89</v>
      </c>
      <c r="O14" s="144" t="s">
        <v>90</v>
      </c>
      <c r="P14" s="144" t="s">
        <v>110</v>
      </c>
      <c r="Q14" s="1"/>
    </row>
    <row r="15" spans="1:17" ht="22.5" customHeight="1">
      <c r="A15" s="173">
        <v>9.5</v>
      </c>
      <c r="B15" s="243"/>
      <c r="C15" s="142" t="s">
        <v>6</v>
      </c>
      <c r="D15" s="141" t="str">
        <f>'Printable version'!C11</f>
        <v>Keith Cook</v>
      </c>
      <c r="E15" s="143">
        <f>'Printable version'!D11</f>
        <v>10.7</v>
      </c>
      <c r="F15" s="144">
        <f>'Printable version'!E11</f>
        <v>12</v>
      </c>
      <c r="G15" s="144">
        <f>'Printable version'!F11</f>
        <v>10</v>
      </c>
      <c r="H15" s="137"/>
      <c r="I15" s="137"/>
      <c r="J15" s="173">
        <v>9.5</v>
      </c>
      <c r="K15" s="243"/>
      <c r="L15" s="142" t="s">
        <v>6</v>
      </c>
      <c r="M15" s="141" t="str">
        <f>'Printable version'!I11</f>
        <v>Stuart Munday</v>
      </c>
      <c r="N15" s="143">
        <f>'Printable version'!J11</f>
        <v>14.8</v>
      </c>
      <c r="O15" s="144">
        <f>'Printable version'!K11</f>
        <v>17</v>
      </c>
      <c r="P15" s="144">
        <f>'Printable version'!L11</f>
        <v>14</v>
      </c>
      <c r="Q15" s="1"/>
    </row>
    <row r="16" spans="1:17" ht="22.5" customHeight="1">
      <c r="B16" s="244"/>
      <c r="C16" s="145" t="s">
        <v>7</v>
      </c>
      <c r="D16" s="141" t="str">
        <f>'Printable version'!C12</f>
        <v>Pete Westgate</v>
      </c>
      <c r="E16" s="143">
        <f>'Printable version'!D12</f>
        <v>18.600000000000001</v>
      </c>
      <c r="F16" s="144">
        <f>'Printable version'!E12</f>
        <v>21</v>
      </c>
      <c r="G16" s="144">
        <f>'Printable version'!F12</f>
        <v>18</v>
      </c>
      <c r="H16" s="137"/>
      <c r="I16" s="137"/>
      <c r="J16"/>
      <c r="K16" s="244"/>
      <c r="L16" s="145" t="s">
        <v>7</v>
      </c>
      <c r="M16" s="141" t="str">
        <f>'Printable version'!I12</f>
        <v>Les Molloy</v>
      </c>
      <c r="N16" s="143">
        <f>'Printable version'!J12</f>
        <v>11.9</v>
      </c>
      <c r="O16" s="144">
        <f>'Printable version'!K12</f>
        <v>13</v>
      </c>
      <c r="P16" s="144">
        <f>'Printable version'!L12</f>
        <v>11</v>
      </c>
      <c r="Q16" s="1"/>
    </row>
    <row r="17" spans="1:17" ht="22.5" customHeight="1">
      <c r="B17" s="146"/>
      <c r="C17" s="146"/>
      <c r="D17" s="147"/>
      <c r="E17" s="148"/>
      <c r="F17" s="149"/>
      <c r="G17" s="149"/>
      <c r="H17" s="147"/>
      <c r="I17" s="147"/>
      <c r="J17"/>
      <c r="K17" s="146"/>
      <c r="L17" s="146"/>
      <c r="M17" s="147"/>
      <c r="N17" s="148"/>
      <c r="O17" s="149"/>
      <c r="P17" s="149"/>
      <c r="Q17" s="46"/>
    </row>
    <row r="18" spans="1:17" ht="22.5" customHeight="1">
      <c r="B18" s="151"/>
      <c r="C18" s="151"/>
      <c r="D18" s="137"/>
      <c r="E18" s="152"/>
      <c r="F18" s="153"/>
      <c r="G18" s="153"/>
      <c r="H18" s="137"/>
      <c r="I18" s="137"/>
      <c r="J18"/>
      <c r="K18" s="151"/>
      <c r="L18" s="151"/>
      <c r="M18" s="137"/>
      <c r="N18" s="152"/>
      <c r="O18" s="153"/>
      <c r="P18" s="153"/>
      <c r="Q18" s="1"/>
    </row>
    <row r="19" spans="1:17" ht="22.5" customHeight="1">
      <c r="A19" s="135" t="s">
        <v>8</v>
      </c>
      <c r="B19" s="154" t="s">
        <v>8</v>
      </c>
      <c r="C19" s="151"/>
      <c r="D19" s="137" t="str">
        <f>'Start sheet'!$B$5</f>
        <v xml:space="preserve">Torquay </v>
      </c>
      <c r="E19" s="152"/>
      <c r="F19" s="138" t="str">
        <f>'Start sheet'!$K$3</f>
        <v>Yellow</v>
      </c>
      <c r="G19" s="138" t="s">
        <v>5</v>
      </c>
      <c r="H19" s="137"/>
      <c r="I19" s="137"/>
      <c r="J19" s="135" t="s">
        <v>8</v>
      </c>
      <c r="K19" s="154" t="s">
        <v>8</v>
      </c>
      <c r="L19" s="151"/>
      <c r="M19" s="137" t="str">
        <f>'Start sheet'!$B$6</f>
        <v>Teignmouth</v>
      </c>
      <c r="N19" s="152"/>
      <c r="O19" s="138" t="str">
        <f>'Start sheet'!$K$3</f>
        <v>Yellow</v>
      </c>
      <c r="P19" s="138" t="s">
        <v>5</v>
      </c>
      <c r="Q19" s="1"/>
    </row>
    <row r="20" spans="1:17" ht="22.5" customHeight="1">
      <c r="A20" s="140" t="s">
        <v>91</v>
      </c>
      <c r="B20" s="145" t="s">
        <v>91</v>
      </c>
      <c r="C20" s="145"/>
      <c r="D20" s="141" t="s">
        <v>18</v>
      </c>
      <c r="E20" s="143" t="s">
        <v>89</v>
      </c>
      <c r="F20" s="144" t="s">
        <v>90</v>
      </c>
      <c r="G20" s="144" t="s">
        <v>110</v>
      </c>
      <c r="H20" s="137"/>
      <c r="I20" s="137"/>
      <c r="J20" s="140" t="s">
        <v>91</v>
      </c>
      <c r="K20" s="145" t="s">
        <v>91</v>
      </c>
      <c r="L20" s="145"/>
      <c r="M20" s="141" t="s">
        <v>18</v>
      </c>
      <c r="N20" s="143" t="s">
        <v>89</v>
      </c>
      <c r="O20" s="144" t="s">
        <v>90</v>
      </c>
      <c r="P20" s="144" t="s">
        <v>110</v>
      </c>
      <c r="Q20" s="1"/>
    </row>
    <row r="21" spans="1:17" ht="22.5" customHeight="1">
      <c r="A21" s="173">
        <v>9.58</v>
      </c>
      <c r="B21" s="243"/>
      <c r="C21" s="142" t="s">
        <v>6</v>
      </c>
      <c r="D21" s="141" t="str">
        <f>'Printable version'!C13</f>
        <v>Pete Raven</v>
      </c>
      <c r="E21" s="143">
        <f>'Printable version'!D13</f>
        <v>9.5</v>
      </c>
      <c r="F21" s="144">
        <f>'Printable version'!E13</f>
        <v>11</v>
      </c>
      <c r="G21" s="144">
        <f>'Printable version'!F13</f>
        <v>9</v>
      </c>
      <c r="H21" s="137"/>
      <c r="I21" s="137"/>
      <c r="J21" s="173">
        <v>9.58</v>
      </c>
      <c r="K21" s="243"/>
      <c r="L21" s="142" t="s">
        <v>6</v>
      </c>
      <c r="M21" s="141" t="str">
        <f>'Printable version'!I13</f>
        <v>John Richardson</v>
      </c>
      <c r="N21" s="143">
        <f>'Printable version'!J13</f>
        <v>13.8</v>
      </c>
      <c r="O21" s="144">
        <f>'Printable version'!K13</f>
        <v>16</v>
      </c>
      <c r="P21" s="144">
        <f>'Printable version'!L13</f>
        <v>14</v>
      </c>
      <c r="Q21" s="1"/>
    </row>
    <row r="22" spans="1:17" ht="22.5" customHeight="1">
      <c r="B22" s="244"/>
      <c r="C22" s="145" t="s">
        <v>7</v>
      </c>
      <c r="D22" s="141" t="str">
        <f>'Printable version'!C14</f>
        <v>Peter Jeffery</v>
      </c>
      <c r="E22" s="143">
        <f>'Printable version'!D14</f>
        <v>12.7</v>
      </c>
      <c r="F22" s="144">
        <f>'Printable version'!E14</f>
        <v>14</v>
      </c>
      <c r="G22" s="144">
        <f>'Printable version'!F14</f>
        <v>12</v>
      </c>
      <c r="H22" s="137"/>
      <c r="I22" s="137"/>
      <c r="J22"/>
      <c r="K22" s="244"/>
      <c r="L22" s="145" t="s">
        <v>7</v>
      </c>
      <c r="M22" s="141" t="str">
        <f>'Printable version'!I14</f>
        <v xml:space="preserve">Richard Palmer </v>
      </c>
      <c r="N22" s="143">
        <f>'Printable version'!J14</f>
        <v>11.3</v>
      </c>
      <c r="O22" s="144">
        <f>'Printable version'!K14</f>
        <v>13</v>
      </c>
      <c r="P22" s="144">
        <f>'Printable version'!L14</f>
        <v>11</v>
      </c>
      <c r="Q22" s="1"/>
    </row>
    <row r="23" spans="1:17" ht="22.5" customHeight="1">
      <c r="B23" s="146"/>
      <c r="C23" s="146"/>
      <c r="D23" s="147"/>
      <c r="E23" s="148"/>
      <c r="F23" s="149"/>
      <c r="G23" s="149"/>
      <c r="H23" s="147"/>
      <c r="I23" s="147"/>
      <c r="J23"/>
      <c r="K23" s="146"/>
      <c r="L23" s="146"/>
      <c r="M23" s="147"/>
      <c r="N23" s="148"/>
      <c r="O23" s="149"/>
      <c r="P23" s="149"/>
      <c r="Q23" s="46"/>
    </row>
    <row r="24" spans="1:17" ht="22.5" customHeight="1">
      <c r="B24" s="151"/>
      <c r="C24" s="151"/>
      <c r="D24" s="137"/>
      <c r="E24" s="152"/>
      <c r="F24" s="153"/>
      <c r="G24" s="153"/>
      <c r="H24" s="137"/>
      <c r="I24" s="137"/>
      <c r="J24"/>
      <c r="K24" s="151"/>
      <c r="L24" s="151"/>
      <c r="M24" s="137"/>
      <c r="N24" s="152"/>
      <c r="O24" s="153"/>
      <c r="P24" s="153"/>
      <c r="Q24" s="1"/>
    </row>
    <row r="25" spans="1:17" ht="22.5" customHeight="1">
      <c r="A25" s="135" t="s">
        <v>8</v>
      </c>
      <c r="B25" s="154" t="s">
        <v>8</v>
      </c>
      <c r="C25" s="151"/>
      <c r="D25" s="137" t="str">
        <f>'Start sheet'!$B$5</f>
        <v xml:space="preserve">Torquay </v>
      </c>
      <c r="E25" s="152"/>
      <c r="F25" s="153"/>
      <c r="G25" s="153"/>
      <c r="H25" s="137"/>
      <c r="I25" s="137"/>
      <c r="J25" s="135" t="s">
        <v>8</v>
      </c>
      <c r="K25" s="154" t="s">
        <v>8</v>
      </c>
      <c r="L25" s="151"/>
      <c r="M25" s="137" t="str">
        <f>'Start sheet'!$B$6</f>
        <v>Teignmouth</v>
      </c>
      <c r="N25" s="152"/>
      <c r="O25" s="138" t="str">
        <f>'Start sheet'!$K$3</f>
        <v>Yellow</v>
      </c>
      <c r="P25" s="138" t="s">
        <v>5</v>
      </c>
      <c r="Q25" s="1"/>
    </row>
    <row r="26" spans="1:17" ht="22.5" customHeight="1">
      <c r="A26" s="140" t="s">
        <v>91</v>
      </c>
      <c r="B26" s="145" t="s">
        <v>91</v>
      </c>
      <c r="C26" s="145"/>
      <c r="D26" s="141" t="s">
        <v>18</v>
      </c>
      <c r="E26" s="143" t="s">
        <v>89</v>
      </c>
      <c r="F26" s="144" t="s">
        <v>90</v>
      </c>
      <c r="G26" s="144" t="s">
        <v>110</v>
      </c>
      <c r="H26" s="137"/>
      <c r="I26" s="137"/>
      <c r="J26" s="140" t="s">
        <v>91</v>
      </c>
      <c r="K26" s="145" t="s">
        <v>91</v>
      </c>
      <c r="L26" s="145"/>
      <c r="M26" s="141" t="s">
        <v>18</v>
      </c>
      <c r="N26" s="143" t="s">
        <v>89</v>
      </c>
      <c r="O26" s="144" t="s">
        <v>90</v>
      </c>
      <c r="P26" s="144" t="s">
        <v>110</v>
      </c>
      <c r="Q26" s="1"/>
    </row>
    <row r="27" spans="1:17" ht="22.5" customHeight="1">
      <c r="A27" s="173">
        <v>10.06</v>
      </c>
      <c r="B27" s="243"/>
      <c r="C27" s="142" t="s">
        <v>6</v>
      </c>
      <c r="D27" s="141" t="str">
        <f>'Printable version'!C15</f>
        <v>Mark Jeffery</v>
      </c>
      <c r="E27" s="143">
        <f>'Printable version'!D15</f>
        <v>11.1</v>
      </c>
      <c r="F27" s="144">
        <f>'Printable version'!E15</f>
        <v>12</v>
      </c>
      <c r="G27" s="144">
        <f>'Printable version'!F15</f>
        <v>10</v>
      </c>
      <c r="H27" s="137"/>
      <c r="I27" s="137"/>
      <c r="J27" s="173">
        <v>10.06</v>
      </c>
      <c r="K27" s="243"/>
      <c r="L27" s="142" t="s">
        <v>6</v>
      </c>
      <c r="M27" s="141" t="str">
        <f>'Printable version'!I15</f>
        <v>Andrew Vickery</v>
      </c>
      <c r="N27" s="143">
        <f>'Printable version'!J15</f>
        <v>10.9</v>
      </c>
      <c r="O27" s="144">
        <f>'Printable version'!K15</f>
        <v>12</v>
      </c>
      <c r="P27" s="144">
        <f>'Printable version'!L15</f>
        <v>10</v>
      </c>
      <c r="Q27" s="1"/>
    </row>
    <row r="28" spans="1:17" ht="22.5" customHeight="1">
      <c r="B28" s="244"/>
      <c r="C28" s="145" t="s">
        <v>7</v>
      </c>
      <c r="D28" s="141" t="str">
        <f>'Printable version'!C16</f>
        <v xml:space="preserve">Martyn Skupham </v>
      </c>
      <c r="E28" s="143">
        <f>'Printable version'!D16</f>
        <v>16.7</v>
      </c>
      <c r="F28" s="144">
        <f>'Printable version'!E16</f>
        <v>19</v>
      </c>
      <c r="G28" s="144">
        <f>'Printable version'!F16</f>
        <v>16</v>
      </c>
      <c r="H28" s="137"/>
      <c r="I28" s="137"/>
      <c r="J28"/>
      <c r="K28" s="244"/>
      <c r="L28" s="145" t="s">
        <v>7</v>
      </c>
      <c r="M28" s="141" t="str">
        <f>'Printable version'!I16</f>
        <v>Dave Williams</v>
      </c>
      <c r="N28" s="143">
        <f>'Printable version'!J16</f>
        <v>13.1</v>
      </c>
      <c r="O28" s="144">
        <f>'Printable version'!K16</f>
        <v>15</v>
      </c>
      <c r="P28" s="144">
        <f>'Printable version'!L16</f>
        <v>13</v>
      </c>
      <c r="Q28" s="1"/>
    </row>
    <row r="29" spans="1:17" ht="22.5" customHeight="1">
      <c r="B29" s="146"/>
      <c r="C29" s="146"/>
      <c r="D29" s="147"/>
      <c r="E29" s="148"/>
      <c r="F29" s="149"/>
      <c r="G29" s="149"/>
      <c r="H29" s="147"/>
      <c r="I29" s="147"/>
      <c r="J29"/>
      <c r="K29" s="146"/>
      <c r="L29" s="146"/>
      <c r="M29" s="147"/>
      <c r="N29" s="148"/>
      <c r="O29" s="149"/>
      <c r="P29" s="149"/>
      <c r="Q29" s="46"/>
    </row>
    <row r="30" spans="1:17" ht="22.5" customHeight="1">
      <c r="B30" s="151"/>
      <c r="C30" s="151"/>
      <c r="D30" s="137"/>
      <c r="E30" s="152"/>
      <c r="F30" s="153"/>
      <c r="G30" s="153"/>
      <c r="H30" s="137"/>
      <c r="I30" s="137"/>
      <c r="J30"/>
      <c r="K30" s="151"/>
      <c r="L30" s="151"/>
      <c r="M30" s="137"/>
      <c r="N30" s="152"/>
      <c r="O30" s="153"/>
      <c r="P30" s="153"/>
      <c r="Q30" s="1"/>
    </row>
    <row r="31" spans="1:17" ht="22.5" customHeight="1">
      <c r="A31" s="135" t="s">
        <v>8</v>
      </c>
      <c r="B31" s="154" t="s">
        <v>8</v>
      </c>
      <c r="C31" s="151"/>
      <c r="D31" s="137" t="str">
        <f>'Start sheet'!$B$5</f>
        <v xml:space="preserve">Torquay </v>
      </c>
      <c r="E31" s="152"/>
      <c r="F31" s="138" t="str">
        <f>'Start sheet'!$K$3</f>
        <v>Yellow</v>
      </c>
      <c r="G31" s="138" t="s">
        <v>5</v>
      </c>
      <c r="H31" s="137"/>
      <c r="I31" s="137"/>
      <c r="J31" s="135" t="s">
        <v>8</v>
      </c>
      <c r="K31" s="154" t="s">
        <v>8</v>
      </c>
      <c r="L31" s="151"/>
      <c r="M31" s="137" t="str">
        <f>'Start sheet'!$B$6</f>
        <v>Teignmouth</v>
      </c>
      <c r="N31" s="152"/>
      <c r="O31" s="138" t="str">
        <f>'Start sheet'!$K$3</f>
        <v>Yellow</v>
      </c>
      <c r="P31" s="138" t="s">
        <v>5</v>
      </c>
      <c r="Q31" s="1"/>
    </row>
    <row r="32" spans="1:17" ht="22.5" customHeight="1">
      <c r="A32" s="140" t="s">
        <v>91</v>
      </c>
      <c r="B32" s="145" t="s">
        <v>91</v>
      </c>
      <c r="C32" s="145"/>
      <c r="D32" s="141" t="s">
        <v>18</v>
      </c>
      <c r="E32" s="143" t="s">
        <v>89</v>
      </c>
      <c r="F32" s="144" t="s">
        <v>90</v>
      </c>
      <c r="G32" s="144" t="s">
        <v>110</v>
      </c>
      <c r="H32" s="137"/>
      <c r="I32" s="137"/>
      <c r="J32" s="140" t="s">
        <v>91</v>
      </c>
      <c r="K32" s="145" t="s">
        <v>91</v>
      </c>
      <c r="L32" s="145"/>
      <c r="M32" s="141" t="s">
        <v>18</v>
      </c>
      <c r="N32" s="143" t="s">
        <v>89</v>
      </c>
      <c r="O32" s="144" t="s">
        <v>90</v>
      </c>
      <c r="P32" s="144" t="s">
        <v>110</v>
      </c>
      <c r="Q32" s="1"/>
    </row>
    <row r="33" spans="1:17" ht="22.5" customHeight="1">
      <c r="A33" s="173">
        <v>11.18</v>
      </c>
      <c r="B33" s="243"/>
      <c r="C33" s="142" t="s">
        <v>6</v>
      </c>
      <c r="D33" s="141" t="str">
        <f>'Printable version'!C17</f>
        <v>Andy Clarke</v>
      </c>
      <c r="E33" s="143">
        <f>'Printable version'!D17</f>
        <v>9.6999999999999993</v>
      </c>
      <c r="F33" s="144">
        <f>'Printable version'!E17</f>
        <v>11</v>
      </c>
      <c r="G33" s="144">
        <f>'Printable version'!F17</f>
        <v>9</v>
      </c>
      <c r="H33" s="137"/>
      <c r="I33" s="137"/>
      <c r="J33" s="173">
        <v>11.18</v>
      </c>
      <c r="K33" s="243"/>
      <c r="L33" s="142" t="s">
        <v>6</v>
      </c>
      <c r="M33" s="141" t="str">
        <f>'Printable version'!I17</f>
        <v>Andrew Hurley</v>
      </c>
      <c r="N33" s="143">
        <f>'Printable version'!J17</f>
        <v>13.3</v>
      </c>
      <c r="O33" s="144">
        <f>'Printable version'!K17</f>
        <v>15</v>
      </c>
      <c r="P33" s="144">
        <f>'Printable version'!L17</f>
        <v>13</v>
      </c>
      <c r="Q33" s="1"/>
    </row>
    <row r="34" spans="1:17" ht="22.5" customHeight="1">
      <c r="B34" s="244"/>
      <c r="C34" s="145" t="s">
        <v>7</v>
      </c>
      <c r="D34" s="141" t="str">
        <f>'Printable version'!C18</f>
        <v>Tim Cowell</v>
      </c>
      <c r="E34" s="143">
        <f>'Printable version'!D18</f>
        <v>6.6</v>
      </c>
      <c r="F34" s="144">
        <f>'Printable version'!E18</f>
        <v>7</v>
      </c>
      <c r="G34" s="144">
        <f>'Printable version'!F18</f>
        <v>6</v>
      </c>
      <c r="H34" s="137"/>
      <c r="I34" s="137"/>
      <c r="J34"/>
      <c r="K34" s="244"/>
      <c r="L34" s="145" t="s">
        <v>7</v>
      </c>
      <c r="M34" s="141" t="str">
        <f>'Printable version'!I18</f>
        <v>Richard Dunn</v>
      </c>
      <c r="N34" s="143">
        <f>'Printable version'!J18</f>
        <v>16.5</v>
      </c>
      <c r="O34" s="144">
        <f>'Printable version'!K18</f>
        <v>19</v>
      </c>
      <c r="P34" s="144">
        <f>'Printable version'!L18</f>
        <v>16</v>
      </c>
      <c r="Q34" s="1"/>
    </row>
    <row r="35" spans="1:17" ht="22.5" customHeight="1">
      <c r="B35" s="146"/>
      <c r="C35" s="146"/>
      <c r="D35" s="147"/>
      <c r="E35" s="155"/>
      <c r="F35" s="155"/>
      <c r="G35" s="155"/>
      <c r="H35" s="147"/>
      <c r="I35" s="147"/>
      <c r="J35"/>
      <c r="K35" s="146"/>
      <c r="L35" s="146"/>
      <c r="M35" s="147"/>
      <c r="N35" s="148"/>
      <c r="O35" s="149"/>
      <c r="P35" s="149"/>
      <c r="Q35" s="46"/>
    </row>
    <row r="36" spans="1:17" ht="22.5" customHeight="1">
      <c r="B36" s="151"/>
      <c r="C36" s="151"/>
      <c r="D36" s="137"/>
      <c r="E36" s="138"/>
      <c r="F36" s="138"/>
      <c r="G36" s="138"/>
      <c r="H36" s="137"/>
      <c r="I36" s="137"/>
      <c r="J36"/>
      <c r="K36" s="151"/>
      <c r="L36" s="151"/>
      <c r="M36" s="137"/>
      <c r="N36" s="152"/>
      <c r="O36" s="153"/>
      <c r="P36" s="153"/>
      <c r="Q36" s="1"/>
    </row>
    <row r="37" spans="1:17" ht="22.5" customHeight="1">
      <c r="A37" s="135" t="s">
        <v>8</v>
      </c>
      <c r="B37" s="135" t="s">
        <v>8</v>
      </c>
      <c r="C37" s="136"/>
      <c r="D37" s="137" t="str">
        <f>'Start sheet'!$B$7</f>
        <v>Exeter</v>
      </c>
      <c r="E37" s="138"/>
      <c r="F37" s="138" t="str">
        <f>'Start sheet'!$K$3</f>
        <v>Yellow</v>
      </c>
      <c r="G37" s="138" t="s">
        <v>5</v>
      </c>
      <c r="H37" s="137"/>
      <c r="I37" s="137"/>
      <c r="J37" s="135" t="s">
        <v>8</v>
      </c>
      <c r="K37" s="135" t="s">
        <v>8</v>
      </c>
      <c r="L37" s="136"/>
      <c r="M37" s="176" t="s">
        <v>85</v>
      </c>
      <c r="N37" s="138"/>
      <c r="O37" s="138" t="str">
        <f>'Start sheet'!$K$3</f>
        <v>Yellow</v>
      </c>
      <c r="P37" s="138" t="s">
        <v>5</v>
      </c>
      <c r="Q37" s="1"/>
    </row>
    <row r="38" spans="1:17" ht="22.5" customHeight="1">
      <c r="A38" s="140" t="s">
        <v>91</v>
      </c>
      <c r="B38" s="145" t="s">
        <v>91</v>
      </c>
      <c r="C38" s="145"/>
      <c r="D38" s="141" t="str">
        <f>'Printable version'!C22</f>
        <v>Player</v>
      </c>
      <c r="E38" s="142" t="str">
        <f>'Printable version'!D22</f>
        <v>HI</v>
      </c>
      <c r="F38" s="142" t="str">
        <f>'Printable version'!E22</f>
        <v>CH</v>
      </c>
      <c r="G38" s="142" t="s">
        <v>110</v>
      </c>
      <c r="H38" s="137"/>
      <c r="I38" s="137"/>
      <c r="J38" s="140" t="s">
        <v>91</v>
      </c>
      <c r="K38" s="145" t="str">
        <f t="shared" ref="K38" si="0">B38</f>
        <v>Time</v>
      </c>
      <c r="L38" s="145"/>
      <c r="M38" s="141" t="str">
        <f>'Printable version'!I22</f>
        <v>Player</v>
      </c>
      <c r="N38" s="142" t="str">
        <f>'Printable version'!J22</f>
        <v>HI</v>
      </c>
      <c r="O38" s="142" t="str">
        <f>'Printable version'!K22</f>
        <v>CH</v>
      </c>
      <c r="P38" s="142" t="s">
        <v>110</v>
      </c>
      <c r="Q38" s="1"/>
    </row>
    <row r="39" spans="1:17" ht="22.5" customHeight="1">
      <c r="A39" s="173">
        <v>10.14</v>
      </c>
      <c r="B39" s="243"/>
      <c r="C39" s="142" t="s">
        <v>6</v>
      </c>
      <c r="D39" s="141" t="str">
        <f>'Printable version'!C23</f>
        <v>Ray Charleson</v>
      </c>
      <c r="E39" s="143">
        <f>'Printable version'!D23</f>
        <v>16.399999999999999</v>
      </c>
      <c r="F39" s="144">
        <f>'Printable version'!E23</f>
        <v>18</v>
      </c>
      <c r="G39" s="144">
        <f>'Printable version'!F23</f>
        <v>15</v>
      </c>
      <c r="H39" s="137"/>
      <c r="I39" s="137"/>
      <c r="J39" s="173">
        <v>10.14</v>
      </c>
      <c r="K39" s="243"/>
      <c r="L39" s="142" t="s">
        <v>6</v>
      </c>
      <c r="M39" s="141" t="str">
        <f>'Printable version'!I23</f>
        <v>Alan White</v>
      </c>
      <c r="N39" s="143">
        <f>'Printable version'!J23</f>
        <v>20.5</v>
      </c>
      <c r="O39" s="144">
        <f>'Printable version'!K23</f>
        <v>23</v>
      </c>
      <c r="P39" s="144">
        <f>'Printable version'!L23</f>
        <v>20</v>
      </c>
      <c r="Q39" s="1"/>
    </row>
    <row r="40" spans="1:17" ht="22.5" customHeight="1">
      <c r="B40" s="244"/>
      <c r="C40" s="145" t="s">
        <v>7</v>
      </c>
      <c r="D40" s="141" t="str">
        <f>'Printable version'!C24</f>
        <v>Barry Rogers</v>
      </c>
      <c r="E40" s="143">
        <f>'Printable version'!D24</f>
        <v>18.399999999999999</v>
      </c>
      <c r="F40" s="144">
        <f>'Printable version'!E24</f>
        <v>21</v>
      </c>
      <c r="G40" s="144">
        <f>'Printable version'!F24</f>
        <v>18</v>
      </c>
      <c r="H40" s="137"/>
      <c r="I40" s="137"/>
      <c r="J40"/>
      <c r="K40" s="244"/>
      <c r="L40" s="145" t="s">
        <v>7</v>
      </c>
      <c r="M40" s="141" t="str">
        <f>'Printable version'!I24</f>
        <v>Russell Fifer</v>
      </c>
      <c r="N40" s="143">
        <f>'Printable version'!J24</f>
        <v>11.3</v>
      </c>
      <c r="O40" s="144">
        <f>'Printable version'!K24</f>
        <v>13</v>
      </c>
      <c r="P40" s="144">
        <f>'Printable version'!L24</f>
        <v>11</v>
      </c>
      <c r="Q40" s="1"/>
    </row>
    <row r="41" spans="1:17" ht="22.5" customHeight="1">
      <c r="B41" s="146"/>
      <c r="C41" s="146"/>
      <c r="D41" s="147"/>
      <c r="E41" s="148"/>
      <c r="F41" s="149"/>
      <c r="G41" s="149"/>
      <c r="H41" s="147"/>
      <c r="I41" s="147"/>
      <c r="J41"/>
      <c r="K41" s="156"/>
      <c r="L41" s="146"/>
      <c r="M41" s="147"/>
      <c r="N41" s="148"/>
      <c r="O41" s="149"/>
      <c r="P41" s="149"/>
      <c r="Q41" s="46"/>
    </row>
    <row r="42" spans="1:17" ht="22.5" customHeight="1">
      <c r="B42" s="151"/>
      <c r="C42" s="151"/>
      <c r="D42" s="137"/>
      <c r="E42" s="152"/>
      <c r="F42" s="153"/>
      <c r="G42" s="153"/>
      <c r="H42" s="137"/>
      <c r="I42" s="137"/>
      <c r="J42"/>
      <c r="K42" s="136"/>
      <c r="L42" s="151"/>
      <c r="M42" s="137"/>
      <c r="N42" s="152"/>
      <c r="O42" s="153"/>
      <c r="P42" s="153"/>
      <c r="Q42" s="1"/>
    </row>
    <row r="43" spans="1:17" ht="22.5" customHeight="1">
      <c r="A43" s="135" t="s">
        <v>8</v>
      </c>
      <c r="B43" s="154" t="s">
        <v>8</v>
      </c>
      <c r="C43" s="151"/>
      <c r="D43" s="137" t="str">
        <f>'Start sheet'!$B$7</f>
        <v>Exeter</v>
      </c>
      <c r="E43" s="152"/>
      <c r="F43" s="138" t="str">
        <f>'Start sheet'!$K$3</f>
        <v>Yellow</v>
      </c>
      <c r="G43" s="138" t="s">
        <v>5</v>
      </c>
      <c r="H43" s="137"/>
      <c r="I43" s="137"/>
      <c r="J43" s="135" t="s">
        <v>8</v>
      </c>
      <c r="K43" s="135" t="s">
        <v>8</v>
      </c>
      <c r="L43" s="151"/>
      <c r="M43" s="176" t="s">
        <v>85</v>
      </c>
      <c r="N43" s="152"/>
      <c r="O43" s="138" t="str">
        <f>'Start sheet'!$K$3</f>
        <v>Yellow</v>
      </c>
      <c r="P43" s="138" t="s">
        <v>5</v>
      </c>
      <c r="Q43" s="1"/>
    </row>
    <row r="44" spans="1:17" ht="22.5" customHeight="1">
      <c r="A44" s="140" t="s">
        <v>91</v>
      </c>
      <c r="B44" s="145" t="s">
        <v>91</v>
      </c>
      <c r="C44" s="145"/>
      <c r="D44" s="141" t="s">
        <v>18</v>
      </c>
      <c r="E44" s="143" t="s">
        <v>89</v>
      </c>
      <c r="F44" s="144" t="s">
        <v>90</v>
      </c>
      <c r="G44" s="144" t="s">
        <v>110</v>
      </c>
      <c r="H44" s="137"/>
      <c r="I44" s="137"/>
      <c r="J44" s="140" t="s">
        <v>91</v>
      </c>
      <c r="K44" s="145" t="str">
        <f t="shared" ref="K44" si="1">B44</f>
        <v>Time</v>
      </c>
      <c r="L44" s="145"/>
      <c r="M44" s="141" t="s">
        <v>18</v>
      </c>
      <c r="N44" s="143" t="s">
        <v>89</v>
      </c>
      <c r="O44" s="144" t="s">
        <v>90</v>
      </c>
      <c r="P44" s="144" t="s">
        <v>110</v>
      </c>
      <c r="Q44" s="1"/>
    </row>
    <row r="45" spans="1:17" ht="22.5" customHeight="1">
      <c r="A45" s="173">
        <v>10.220000000000001</v>
      </c>
      <c r="B45" s="243"/>
      <c r="C45" s="142" t="s">
        <v>6</v>
      </c>
      <c r="D45" s="141" t="str">
        <f>'Printable version'!C25</f>
        <v>Keith Parnall</v>
      </c>
      <c r="E45" s="143">
        <f>'Printable version'!D25</f>
        <v>6.5</v>
      </c>
      <c r="F45" s="144">
        <f>'Printable version'!E25</f>
        <v>7</v>
      </c>
      <c r="G45" s="144">
        <f>'Printable version'!F25</f>
        <v>6</v>
      </c>
      <c r="H45" s="137"/>
      <c r="I45" s="137"/>
      <c r="J45" s="173">
        <v>10.220000000000001</v>
      </c>
      <c r="K45" s="243"/>
      <c r="L45" s="142" t="s">
        <v>6</v>
      </c>
      <c r="M45" s="141" t="str">
        <f>'Printable version'!I25</f>
        <v>Phil Taylor</v>
      </c>
      <c r="N45" s="143">
        <f>'Printable version'!J25</f>
        <v>14.2</v>
      </c>
      <c r="O45" s="144">
        <f>'Printable version'!K25</f>
        <v>16</v>
      </c>
      <c r="P45" s="144">
        <f>'Printable version'!L25</f>
        <v>14</v>
      </c>
      <c r="Q45" s="1"/>
    </row>
    <row r="46" spans="1:17" ht="22.5" customHeight="1">
      <c r="B46" s="244"/>
      <c r="C46" s="145" t="s">
        <v>7</v>
      </c>
      <c r="D46" s="141" t="str">
        <f>'Printable version'!C26</f>
        <v>Grant Dee Shapland</v>
      </c>
      <c r="E46" s="143">
        <f>'Printable version'!D26</f>
        <v>23.1</v>
      </c>
      <c r="F46" s="144">
        <f>'Printable version'!E26</f>
        <v>26</v>
      </c>
      <c r="G46" s="144">
        <f>'Printable version'!F26</f>
        <v>22</v>
      </c>
      <c r="H46" s="137"/>
      <c r="I46" s="137"/>
      <c r="J46"/>
      <c r="K46" s="244"/>
      <c r="L46" s="145" t="s">
        <v>7</v>
      </c>
      <c r="M46" s="141" t="str">
        <f>'Printable version'!I26</f>
        <v>Nick Redman</v>
      </c>
      <c r="N46" s="143">
        <f>'Printable version'!J26</f>
        <v>9.9</v>
      </c>
      <c r="O46" s="144">
        <f>'Printable version'!K26</f>
        <v>11</v>
      </c>
      <c r="P46" s="144">
        <f>'Printable version'!L26</f>
        <v>9</v>
      </c>
      <c r="Q46" s="1"/>
    </row>
    <row r="47" spans="1:17" ht="22.5" customHeight="1">
      <c r="B47" s="146"/>
      <c r="C47" s="146"/>
      <c r="D47" s="147"/>
      <c r="E47" s="148"/>
      <c r="F47" s="149"/>
      <c r="G47" s="149"/>
      <c r="H47" s="147"/>
      <c r="I47" s="147"/>
      <c r="J47"/>
      <c r="K47" s="156"/>
      <c r="L47" s="146"/>
      <c r="M47" s="147"/>
      <c r="N47" s="148"/>
      <c r="O47" s="149"/>
      <c r="P47" s="149"/>
      <c r="Q47" s="46"/>
    </row>
    <row r="48" spans="1:17" ht="22.5" customHeight="1">
      <c r="B48" s="151"/>
      <c r="C48" s="151"/>
      <c r="D48" s="137"/>
      <c r="E48" s="152"/>
      <c r="F48" s="153"/>
      <c r="G48" s="153"/>
      <c r="H48" s="137"/>
      <c r="I48" s="137"/>
      <c r="J48"/>
      <c r="K48" s="136"/>
      <c r="L48" s="151"/>
      <c r="M48" s="137"/>
      <c r="N48" s="152"/>
      <c r="O48" s="153"/>
      <c r="P48" s="153"/>
      <c r="Q48" s="1"/>
    </row>
    <row r="49" spans="1:17" ht="22.5" customHeight="1">
      <c r="A49" s="135" t="s">
        <v>8</v>
      </c>
      <c r="B49" s="154" t="s">
        <v>8</v>
      </c>
      <c r="C49" s="151"/>
      <c r="D49" s="137" t="str">
        <f>'Start sheet'!$B$7</f>
        <v>Exeter</v>
      </c>
      <c r="E49" s="152"/>
      <c r="F49" s="138" t="str">
        <f>'Start sheet'!$K$3</f>
        <v>Yellow</v>
      </c>
      <c r="G49" s="138" t="s">
        <v>5</v>
      </c>
      <c r="H49" s="137"/>
      <c r="I49" s="137"/>
      <c r="J49" s="135" t="s">
        <v>8</v>
      </c>
      <c r="K49" s="135" t="s">
        <v>8</v>
      </c>
      <c r="L49" s="151"/>
      <c r="M49" s="176" t="s">
        <v>85</v>
      </c>
      <c r="N49" s="152"/>
      <c r="O49" s="138" t="str">
        <f>'Start sheet'!$K$3</f>
        <v>Yellow</v>
      </c>
      <c r="P49" s="138" t="s">
        <v>5</v>
      </c>
      <c r="Q49" s="1"/>
    </row>
    <row r="50" spans="1:17" ht="22.5" customHeight="1">
      <c r="A50" s="140" t="s">
        <v>91</v>
      </c>
      <c r="B50" s="145" t="s">
        <v>91</v>
      </c>
      <c r="C50" s="145"/>
      <c r="D50" s="141" t="s">
        <v>18</v>
      </c>
      <c r="E50" s="143" t="s">
        <v>89</v>
      </c>
      <c r="F50" s="144" t="s">
        <v>90</v>
      </c>
      <c r="G50" s="144" t="s">
        <v>110</v>
      </c>
      <c r="H50" s="137"/>
      <c r="I50" s="137"/>
      <c r="J50" s="140" t="s">
        <v>91</v>
      </c>
      <c r="K50" s="145" t="str">
        <f t="shared" ref="K50" si="2">B50</f>
        <v>Time</v>
      </c>
      <c r="L50" s="145"/>
      <c r="M50" s="141" t="s">
        <v>18</v>
      </c>
      <c r="N50" s="143" t="s">
        <v>89</v>
      </c>
      <c r="O50" s="144" t="s">
        <v>90</v>
      </c>
      <c r="P50" s="144" t="s">
        <v>110</v>
      </c>
      <c r="Q50" s="1"/>
    </row>
    <row r="51" spans="1:17" ht="22.5" customHeight="1">
      <c r="A51" s="173">
        <v>10.38</v>
      </c>
      <c r="B51" s="243"/>
      <c r="C51" s="142" t="s">
        <v>6</v>
      </c>
      <c r="D51" s="141" t="str">
        <f>'Printable version'!C27</f>
        <v>Dave Adams</v>
      </c>
      <c r="E51" s="143">
        <f>'Printable version'!D27</f>
        <v>10</v>
      </c>
      <c r="F51" s="144">
        <f>'Printable version'!E27</f>
        <v>11</v>
      </c>
      <c r="G51" s="144">
        <f>'Printable version'!F27</f>
        <v>9</v>
      </c>
      <c r="H51" s="137"/>
      <c r="I51" s="137"/>
      <c r="J51" s="173">
        <v>10.38</v>
      </c>
      <c r="K51" s="243"/>
      <c r="L51" s="142" t="s">
        <v>6</v>
      </c>
      <c r="M51" s="141" t="str">
        <f>'Printable version'!I27</f>
        <v>Gary Scargill</v>
      </c>
      <c r="N51" s="143">
        <f>'Printable version'!J27</f>
        <v>10.4</v>
      </c>
      <c r="O51" s="144">
        <f>'Printable version'!K27</f>
        <v>12</v>
      </c>
      <c r="P51" s="144">
        <f>'Printable version'!L27</f>
        <v>10</v>
      </c>
      <c r="Q51" s="1"/>
    </row>
    <row r="52" spans="1:17" ht="22.5" customHeight="1">
      <c r="B52" s="244"/>
      <c r="C52" s="145" t="s">
        <v>7</v>
      </c>
      <c r="D52" s="141" t="str">
        <f>'Printable version'!C28</f>
        <v>Tony Marshall</v>
      </c>
      <c r="E52" s="143">
        <f>'Printable version'!D28</f>
        <v>19.7</v>
      </c>
      <c r="F52" s="144">
        <f>'Printable version'!E28</f>
        <v>22</v>
      </c>
      <c r="G52" s="144">
        <f>'Printable version'!F28</f>
        <v>19</v>
      </c>
      <c r="H52" s="137"/>
      <c r="I52" s="137"/>
      <c r="J52"/>
      <c r="K52" s="244"/>
      <c r="L52" s="145" t="s">
        <v>7</v>
      </c>
      <c r="M52" s="141" t="str">
        <f>'Printable version'!I28</f>
        <v>Neville Wilkinson</v>
      </c>
      <c r="N52" s="143">
        <f>'Printable version'!J28</f>
        <v>17.399999999999999</v>
      </c>
      <c r="O52" s="144">
        <f>'Printable version'!K28</f>
        <v>20</v>
      </c>
      <c r="P52" s="144">
        <f>'Printable version'!L28</f>
        <v>17</v>
      </c>
      <c r="Q52" s="1"/>
    </row>
    <row r="53" spans="1:17" ht="22.5" customHeight="1">
      <c r="B53" s="155"/>
      <c r="C53" s="155"/>
      <c r="D53" s="147"/>
      <c r="E53" s="155"/>
      <c r="F53" s="155"/>
      <c r="G53" s="155"/>
      <c r="H53" s="147"/>
      <c r="I53" s="147"/>
      <c r="J53"/>
      <c r="K53" s="156"/>
      <c r="L53" s="155"/>
      <c r="M53" s="147"/>
      <c r="N53" s="155"/>
      <c r="O53" s="155"/>
      <c r="P53" s="155"/>
      <c r="Q53" s="46"/>
    </row>
    <row r="54" spans="1:17" ht="22.5" customHeight="1">
      <c r="B54" s="138"/>
      <c r="C54" s="138"/>
      <c r="D54" s="137"/>
      <c r="E54" s="138"/>
      <c r="F54" s="138"/>
      <c r="G54" s="138"/>
      <c r="H54" s="137"/>
      <c r="I54" s="137"/>
      <c r="J54"/>
      <c r="K54" s="136"/>
      <c r="L54" s="138"/>
      <c r="M54" s="137"/>
      <c r="N54" s="138"/>
      <c r="O54" s="138"/>
      <c r="P54" s="138"/>
      <c r="Q54" s="1"/>
    </row>
    <row r="55" spans="1:17" ht="22.5" customHeight="1">
      <c r="A55" s="135" t="s">
        <v>8</v>
      </c>
      <c r="B55" s="136"/>
      <c r="C55" s="136"/>
      <c r="D55" s="137" t="str">
        <f>'Start sheet'!$B$7</f>
        <v>Exeter</v>
      </c>
      <c r="E55" s="138"/>
      <c r="F55" s="138" t="str">
        <f>'Start sheet'!$K$3</f>
        <v>Yellow</v>
      </c>
      <c r="G55" s="138" t="s">
        <v>5</v>
      </c>
      <c r="H55" s="137"/>
      <c r="I55" s="137"/>
      <c r="J55" s="135" t="s">
        <v>8</v>
      </c>
      <c r="K55" s="135" t="s">
        <v>8</v>
      </c>
      <c r="L55" s="136"/>
      <c r="M55" s="176" t="s">
        <v>85</v>
      </c>
      <c r="N55" s="138"/>
      <c r="O55" s="138" t="str">
        <f>'Start sheet'!$K$3</f>
        <v>Yellow</v>
      </c>
      <c r="P55" s="138" t="s">
        <v>5</v>
      </c>
      <c r="Q55" s="1"/>
    </row>
    <row r="56" spans="1:17" ht="22.5" customHeight="1">
      <c r="A56" s="140" t="s">
        <v>91</v>
      </c>
      <c r="B56" s="145" t="s">
        <v>91</v>
      </c>
      <c r="C56" s="145"/>
      <c r="D56" s="141" t="str">
        <f>'Printable version'!C32</f>
        <v>Player</v>
      </c>
      <c r="E56" s="142" t="str">
        <f>'Printable version'!D32</f>
        <v>HI</v>
      </c>
      <c r="F56" s="142" t="str">
        <f>'Printable version'!E32</f>
        <v>CH</v>
      </c>
      <c r="G56" s="142" t="s">
        <v>110</v>
      </c>
      <c r="H56" s="137"/>
      <c r="I56" s="137"/>
      <c r="J56" s="140" t="s">
        <v>91</v>
      </c>
      <c r="K56" s="145" t="str">
        <f t="shared" ref="K56" si="3">B62</f>
        <v>Time</v>
      </c>
      <c r="L56" s="145"/>
      <c r="M56" s="141" t="str">
        <f>'Printable version'!I32</f>
        <v>Player</v>
      </c>
      <c r="N56" s="142" t="str">
        <f>'Printable version'!J32</f>
        <v>HI</v>
      </c>
      <c r="O56" s="142" t="str">
        <f>'Printable version'!K32</f>
        <v>CH</v>
      </c>
      <c r="P56" s="142" t="s">
        <v>110</v>
      </c>
      <c r="Q56" s="1"/>
    </row>
    <row r="57" spans="1:17" ht="22.5" customHeight="1">
      <c r="A57" s="173">
        <v>10.46</v>
      </c>
      <c r="B57" s="243"/>
      <c r="C57" s="142" t="s">
        <v>6</v>
      </c>
      <c r="D57" s="141" t="str">
        <f>'Printable version'!C33</f>
        <v>Paul Waite</v>
      </c>
      <c r="E57" s="143">
        <f>'Printable version'!D33</f>
        <v>16.8</v>
      </c>
      <c r="F57" s="144">
        <f>'Printable version'!E33</f>
        <v>19</v>
      </c>
      <c r="G57" s="144">
        <f>'Printable version'!F33</f>
        <v>16</v>
      </c>
      <c r="H57" s="137"/>
      <c r="I57" s="137"/>
      <c r="J57" s="173">
        <v>10.46</v>
      </c>
      <c r="K57" s="243"/>
      <c r="L57" s="142" t="s">
        <v>6</v>
      </c>
      <c r="M57" s="141" t="str">
        <f>'Printable version'!I33</f>
        <v>Tim Arnold</v>
      </c>
      <c r="N57" s="143">
        <f>'Printable version'!J33</f>
        <v>11.3</v>
      </c>
      <c r="O57" s="144">
        <f>'Printable version'!K33</f>
        <v>13</v>
      </c>
      <c r="P57" s="144">
        <f>'Printable version'!L33</f>
        <v>11</v>
      </c>
      <c r="Q57" s="1"/>
    </row>
    <row r="58" spans="1:17" ht="22.5" customHeight="1">
      <c r="B58" s="244"/>
      <c r="C58" s="145" t="s">
        <v>7</v>
      </c>
      <c r="D58" s="141" t="str">
        <f>'Printable version'!C34</f>
        <v>Maurice Salzmann</v>
      </c>
      <c r="E58" s="143">
        <f>'Printable version'!D34</f>
        <v>14.3</v>
      </c>
      <c r="F58" s="144">
        <f>'Printable version'!E34</f>
        <v>16</v>
      </c>
      <c r="G58" s="144">
        <f>'Printable version'!F34</f>
        <v>14</v>
      </c>
      <c r="H58" s="137"/>
      <c r="I58" s="137"/>
      <c r="J58"/>
      <c r="K58" s="244"/>
      <c r="L58" s="145" t="s">
        <v>7</v>
      </c>
      <c r="M58" s="141" t="str">
        <f>'Printable version'!I34</f>
        <v>Trevor Maxwell</v>
      </c>
      <c r="N58" s="143">
        <f>'Printable version'!J34</f>
        <v>18.5</v>
      </c>
      <c r="O58" s="144">
        <f>'Printable version'!K34</f>
        <v>21</v>
      </c>
      <c r="P58" s="144">
        <f>'Printable version'!L34</f>
        <v>18</v>
      </c>
      <c r="Q58" s="1"/>
    </row>
    <row r="59" spans="1:17" ht="22.5" customHeight="1">
      <c r="B59" s="146"/>
      <c r="C59" s="146"/>
      <c r="D59" s="147"/>
      <c r="E59" s="148"/>
      <c r="F59" s="149"/>
      <c r="G59" s="149"/>
      <c r="H59" s="147"/>
      <c r="I59" s="147"/>
      <c r="J59"/>
      <c r="K59" s="156"/>
      <c r="L59" s="146"/>
      <c r="M59" s="147"/>
      <c r="N59" s="148"/>
      <c r="O59" s="149"/>
      <c r="P59" s="149"/>
      <c r="Q59" s="46"/>
    </row>
    <row r="60" spans="1:17" ht="22.5" customHeight="1">
      <c r="B60" s="151"/>
      <c r="C60" s="151"/>
      <c r="D60" s="137"/>
      <c r="E60" s="152"/>
      <c r="F60" s="153"/>
      <c r="G60" s="153"/>
      <c r="H60" s="137"/>
      <c r="I60" s="137"/>
      <c r="J60"/>
      <c r="K60" s="136"/>
      <c r="L60" s="151"/>
      <c r="M60" s="137"/>
      <c r="N60" s="152"/>
      <c r="O60" s="153" t="s">
        <v>13</v>
      </c>
      <c r="P60" s="153"/>
      <c r="Q60" s="1"/>
    </row>
    <row r="61" spans="1:17" ht="22.5" customHeight="1">
      <c r="A61" s="135" t="s">
        <v>8</v>
      </c>
      <c r="B61" s="154" t="s">
        <v>8</v>
      </c>
      <c r="C61" s="151"/>
      <c r="D61" s="137" t="str">
        <f>'Start sheet'!$B$7</f>
        <v>Exeter</v>
      </c>
      <c r="E61" s="152"/>
      <c r="F61" s="138" t="str">
        <f>'Start sheet'!$K$3</f>
        <v>Yellow</v>
      </c>
      <c r="G61" s="138" t="s">
        <v>5</v>
      </c>
      <c r="H61" s="137"/>
      <c r="I61" s="137"/>
      <c r="J61" s="135" t="s">
        <v>8</v>
      </c>
      <c r="K61" s="136"/>
      <c r="L61" s="151"/>
      <c r="M61" s="176" t="s">
        <v>85</v>
      </c>
      <c r="N61" s="152"/>
      <c r="O61" s="138" t="str">
        <f>'Start sheet'!$K$3</f>
        <v>Yellow</v>
      </c>
      <c r="P61" s="138" t="s">
        <v>5</v>
      </c>
      <c r="Q61" s="1"/>
    </row>
    <row r="62" spans="1:17" ht="22.5" customHeight="1">
      <c r="A62" s="140" t="s">
        <v>91</v>
      </c>
      <c r="B62" s="145" t="s">
        <v>91</v>
      </c>
      <c r="C62" s="145"/>
      <c r="D62" s="141" t="s">
        <v>18</v>
      </c>
      <c r="E62" s="143" t="s">
        <v>89</v>
      </c>
      <c r="F62" s="144" t="s">
        <v>90</v>
      </c>
      <c r="G62" s="144" t="s">
        <v>110</v>
      </c>
      <c r="H62" s="137"/>
      <c r="I62" s="137"/>
      <c r="J62" s="140" t="s">
        <v>91</v>
      </c>
      <c r="K62" s="145" t="str">
        <f t="shared" ref="K62" si="4">B62</f>
        <v>Time</v>
      </c>
      <c r="L62" s="145"/>
      <c r="M62" s="141" t="s">
        <v>18</v>
      </c>
      <c r="N62" s="143" t="s">
        <v>89</v>
      </c>
      <c r="O62" s="144" t="s">
        <v>90</v>
      </c>
      <c r="P62" s="144" t="s">
        <v>110</v>
      </c>
      <c r="Q62" s="1"/>
    </row>
    <row r="63" spans="1:17" ht="22.5" customHeight="1">
      <c r="A63" s="173">
        <v>10.54</v>
      </c>
      <c r="B63" s="243"/>
      <c r="C63" s="142" t="s">
        <v>6</v>
      </c>
      <c r="D63" s="141" t="str">
        <f>'Printable version'!C35</f>
        <v>John Mcllveen</v>
      </c>
      <c r="E63" s="143">
        <f>'Printable version'!D35</f>
        <v>11.7</v>
      </c>
      <c r="F63" s="144">
        <f>'Printable version'!E35</f>
        <v>13</v>
      </c>
      <c r="G63" s="144">
        <f>'Printable version'!F35</f>
        <v>11</v>
      </c>
      <c r="H63" s="137"/>
      <c r="I63" s="137"/>
      <c r="J63" s="173">
        <v>10.54</v>
      </c>
      <c r="K63" s="243"/>
      <c r="L63" s="142" t="s">
        <v>6</v>
      </c>
      <c r="M63" s="141" t="str">
        <f>'Printable version'!I35</f>
        <v>David Pether</v>
      </c>
      <c r="N63" s="143">
        <f>'Printable version'!J35</f>
        <v>18.2</v>
      </c>
      <c r="O63" s="144">
        <f>'Printable version'!K35</f>
        <v>20</v>
      </c>
      <c r="P63" s="144">
        <f>'Printable version'!L35</f>
        <v>17</v>
      </c>
      <c r="Q63" s="1"/>
    </row>
    <row r="64" spans="1:17" ht="22.5" customHeight="1">
      <c r="B64" s="244"/>
      <c r="C64" s="145" t="s">
        <v>7</v>
      </c>
      <c r="D64" s="141" t="str">
        <f>'Printable version'!C36</f>
        <v>Phil Hampton</v>
      </c>
      <c r="E64" s="143">
        <f>'Printable version'!D36</f>
        <v>17.399999999999999</v>
      </c>
      <c r="F64" s="144">
        <f>'Printable version'!E36</f>
        <v>20</v>
      </c>
      <c r="G64" s="144">
        <f>'Printable version'!F36</f>
        <v>17</v>
      </c>
      <c r="H64" s="137"/>
      <c r="I64" s="137"/>
      <c r="J64"/>
      <c r="K64" s="244"/>
      <c r="L64" s="145" t="s">
        <v>7</v>
      </c>
      <c r="M64" s="141" t="str">
        <f>'Printable version'!I36</f>
        <v>David Parlby</v>
      </c>
      <c r="N64" s="143">
        <f>'Printable version'!J36</f>
        <v>12.5</v>
      </c>
      <c r="O64" s="144">
        <f>'Printable version'!K36</f>
        <v>14</v>
      </c>
      <c r="P64" s="144">
        <f>'Printable version'!L36</f>
        <v>12</v>
      </c>
      <c r="Q64" s="1"/>
    </row>
    <row r="65" spans="1:17" ht="22.5" customHeight="1">
      <c r="B65" s="146"/>
      <c r="C65" s="146"/>
      <c r="D65" s="147"/>
      <c r="E65" s="148"/>
      <c r="F65" s="149"/>
      <c r="G65" s="149"/>
      <c r="H65" s="147"/>
      <c r="I65" s="147"/>
      <c r="J65"/>
      <c r="K65" s="156"/>
      <c r="L65" s="146"/>
      <c r="M65" s="147"/>
      <c r="N65" s="148"/>
      <c r="O65" s="149"/>
      <c r="P65" s="149"/>
      <c r="Q65" s="46"/>
    </row>
    <row r="66" spans="1:17" ht="22.5" customHeight="1">
      <c r="B66" s="151"/>
      <c r="C66" s="151"/>
      <c r="D66" s="137"/>
      <c r="E66" s="152"/>
      <c r="F66" s="153"/>
      <c r="G66" s="153"/>
      <c r="H66" s="137"/>
      <c r="I66" s="137"/>
      <c r="J66"/>
      <c r="K66" s="136"/>
      <c r="L66" s="151"/>
      <c r="M66" s="137"/>
      <c r="N66" s="152"/>
      <c r="O66" s="153"/>
      <c r="P66" s="153"/>
      <c r="Q66" s="1"/>
    </row>
    <row r="67" spans="1:17" ht="22.5" customHeight="1">
      <c r="A67" s="135" t="s">
        <v>8</v>
      </c>
      <c r="B67" s="154" t="s">
        <v>8</v>
      </c>
      <c r="C67" s="151"/>
      <c r="D67" s="137" t="str">
        <f>'Start sheet'!$B$7</f>
        <v>Exeter</v>
      </c>
      <c r="E67" s="152"/>
      <c r="F67" s="138" t="str">
        <f>'Start sheet'!$K$3</f>
        <v>Yellow</v>
      </c>
      <c r="G67" s="138" t="s">
        <v>5</v>
      </c>
      <c r="H67" s="137"/>
      <c r="I67" s="137"/>
      <c r="J67" s="135" t="s">
        <v>8</v>
      </c>
      <c r="K67" s="135" t="s">
        <v>8</v>
      </c>
      <c r="L67" s="151"/>
      <c r="M67" s="176" t="s">
        <v>85</v>
      </c>
      <c r="N67" s="152"/>
      <c r="O67" s="138" t="str">
        <f>'Start sheet'!$K$3</f>
        <v>Yellow</v>
      </c>
      <c r="P67" s="138" t="s">
        <v>5</v>
      </c>
      <c r="Q67" s="1"/>
    </row>
    <row r="68" spans="1:17" ht="22.5" customHeight="1">
      <c r="A68" s="140" t="s">
        <v>91</v>
      </c>
      <c r="B68" s="145" t="s">
        <v>91</v>
      </c>
      <c r="C68" s="145"/>
      <c r="D68" s="141" t="s">
        <v>18</v>
      </c>
      <c r="E68" s="143" t="s">
        <v>89</v>
      </c>
      <c r="F68" s="144" t="s">
        <v>90</v>
      </c>
      <c r="G68" s="144" t="s">
        <v>110</v>
      </c>
      <c r="H68" s="137"/>
      <c r="I68" s="137"/>
      <c r="J68" s="140" t="s">
        <v>91</v>
      </c>
      <c r="K68" s="145" t="str">
        <f t="shared" ref="K68" si="5">B68</f>
        <v>Time</v>
      </c>
      <c r="L68" s="145"/>
      <c r="M68" s="141" t="s">
        <v>18</v>
      </c>
      <c r="N68" s="143" t="s">
        <v>89</v>
      </c>
      <c r="O68" s="144" t="s">
        <v>90</v>
      </c>
      <c r="P68" s="144" t="s">
        <v>110</v>
      </c>
      <c r="Q68" s="1"/>
    </row>
    <row r="69" spans="1:17" ht="22.5" customHeight="1">
      <c r="A69" s="173">
        <v>11.26</v>
      </c>
      <c r="B69" s="243"/>
      <c r="C69" s="142" t="s">
        <v>6</v>
      </c>
      <c r="D69" s="141" t="str">
        <f>'Printable version'!C37</f>
        <v>Adrain Hewitt</v>
      </c>
      <c r="E69" s="143">
        <f>'Printable version'!D37</f>
        <v>18.2</v>
      </c>
      <c r="F69" s="144">
        <f>'Printable version'!E37</f>
        <v>20</v>
      </c>
      <c r="G69" s="144">
        <f>'Printable version'!F37</f>
        <v>17</v>
      </c>
      <c r="H69" s="137"/>
      <c r="I69" s="137"/>
      <c r="J69" s="173">
        <v>11.26</v>
      </c>
      <c r="K69" s="243"/>
      <c r="L69" s="142" t="s">
        <v>6</v>
      </c>
      <c r="M69" s="141" t="str">
        <f>'Printable version'!I37</f>
        <v>Phil Catchpole</v>
      </c>
      <c r="N69" s="143">
        <f>'Printable version'!J37</f>
        <v>12.3</v>
      </c>
      <c r="O69" s="144">
        <f>'Printable version'!K37</f>
        <v>14</v>
      </c>
      <c r="P69" s="144">
        <f>'Printable version'!L37</f>
        <v>12</v>
      </c>
      <c r="Q69" s="1"/>
    </row>
    <row r="70" spans="1:17" ht="22.5" customHeight="1">
      <c r="B70" s="244"/>
      <c r="C70" s="145" t="s">
        <v>7</v>
      </c>
      <c r="D70" s="141" t="str">
        <f>'Printable version'!C38</f>
        <v>Jonathan Custance Baker</v>
      </c>
      <c r="E70" s="143">
        <f>'Printable version'!D38</f>
        <v>19.3</v>
      </c>
      <c r="F70" s="144">
        <f>'Printable version'!E38</f>
        <v>22</v>
      </c>
      <c r="G70" s="144">
        <f>'Printable version'!F38</f>
        <v>19</v>
      </c>
      <c r="H70" s="137"/>
      <c r="I70" s="137"/>
      <c r="J70"/>
      <c r="K70" s="244"/>
      <c r="L70" s="145" t="s">
        <v>7</v>
      </c>
      <c r="M70" s="141" t="str">
        <f>'Printable version'!I38</f>
        <v>Mal Sunley</v>
      </c>
      <c r="N70" s="143">
        <f>'Printable version'!J38</f>
        <v>16.3</v>
      </c>
      <c r="O70" s="144">
        <f>'Printable version'!K38</f>
        <v>18</v>
      </c>
      <c r="P70" s="144">
        <f>'Printable version'!L38</f>
        <v>15</v>
      </c>
      <c r="Q70" s="1"/>
    </row>
    <row r="71" spans="1:17" ht="22.5" customHeight="1">
      <c r="B71" s="146"/>
      <c r="C71" s="146"/>
      <c r="D71" s="147"/>
      <c r="E71" s="155"/>
      <c r="F71" s="155"/>
      <c r="G71" s="155"/>
      <c r="H71" s="147"/>
      <c r="I71" s="147"/>
      <c r="J71"/>
      <c r="K71" s="156"/>
      <c r="L71" s="146"/>
      <c r="M71" s="147"/>
      <c r="N71" s="155"/>
      <c r="O71" s="155"/>
      <c r="P71" s="155"/>
      <c r="Q71" s="46" t="s">
        <v>12</v>
      </c>
    </row>
    <row r="72" spans="1:17" ht="2" customHeight="1">
      <c r="B72" s="151"/>
      <c r="C72" s="151"/>
      <c r="D72" s="137"/>
      <c r="E72" s="138"/>
      <c r="F72" s="138"/>
      <c r="G72" s="138"/>
      <c r="H72" s="137"/>
      <c r="I72" s="137"/>
      <c r="J72" s="139"/>
      <c r="K72" s="136"/>
      <c r="L72" s="151"/>
      <c r="M72" s="137"/>
      <c r="N72" s="138"/>
      <c r="O72" s="138"/>
      <c r="P72" s="138"/>
      <c r="Q72" s="1"/>
    </row>
    <row r="73" spans="1:17" ht="22" hidden="1" customHeight="1">
      <c r="B73" s="135" t="s">
        <v>8</v>
      </c>
      <c r="C73" s="136"/>
      <c r="D73" s="137" t="str">
        <f>'Start sheet'!$B$8</f>
        <v>Bovey Castle</v>
      </c>
      <c r="E73" s="138"/>
      <c r="F73" s="138" t="str">
        <f>'Start sheet'!$K$3</f>
        <v>Yellow</v>
      </c>
      <c r="G73" s="138" t="s">
        <v>5</v>
      </c>
      <c r="H73" s="137"/>
      <c r="I73" s="137"/>
      <c r="J73" s="139"/>
      <c r="K73" s="135" t="s">
        <v>8</v>
      </c>
      <c r="L73" s="136"/>
      <c r="M73" s="137">
        <f>'Start sheet'!$B$9</f>
        <v>0</v>
      </c>
      <c r="N73" s="138"/>
      <c r="O73" s="138" t="str">
        <f>'Start sheet'!$K$3</f>
        <v>Yellow</v>
      </c>
      <c r="P73" s="138" t="s">
        <v>5</v>
      </c>
      <c r="Q73" s="1"/>
    </row>
    <row r="74" spans="1:17" ht="5" hidden="1" customHeight="1">
      <c r="B74" s="145" t="s">
        <v>91</v>
      </c>
      <c r="C74" s="145"/>
      <c r="D74" s="141" t="str">
        <f>'Printable version'!C42</f>
        <v>Player</v>
      </c>
      <c r="E74" s="142" t="str">
        <f>'Printable version'!D42</f>
        <v>HI</v>
      </c>
      <c r="F74" s="142" t="str">
        <f>'Printable version'!E42</f>
        <v>CH</v>
      </c>
      <c r="G74" s="144" t="s">
        <v>110</v>
      </c>
      <c r="H74" s="137"/>
      <c r="I74" s="137"/>
      <c r="J74" s="139"/>
      <c r="K74" s="145" t="s">
        <v>91</v>
      </c>
      <c r="L74" s="145"/>
      <c r="M74" s="141" t="str">
        <f>'Printable version'!I42</f>
        <v>Player</v>
      </c>
      <c r="N74" s="142" t="str">
        <f>'Printable version'!J42</f>
        <v>HI</v>
      </c>
      <c r="O74" s="142" t="str">
        <f>'Printable version'!K42</f>
        <v>CH</v>
      </c>
      <c r="P74" s="144" t="s">
        <v>110</v>
      </c>
      <c r="Q74" s="1"/>
    </row>
    <row r="75" spans="1:17" ht="22" hidden="1" customHeight="1">
      <c r="B75" s="243"/>
      <c r="C75" s="142" t="s">
        <v>6</v>
      </c>
      <c r="D75" s="141">
        <f>'Printable version'!C43</f>
        <v>0</v>
      </c>
      <c r="E75" s="143">
        <f>'Printable version'!D43</f>
        <v>0</v>
      </c>
      <c r="F75" s="144">
        <f>'Printable version'!E43</f>
        <v>0</v>
      </c>
      <c r="G75" s="144">
        <f>'Printable version'!F43</f>
        <v>0</v>
      </c>
      <c r="H75" s="137"/>
      <c r="I75" s="137"/>
      <c r="J75" s="139"/>
      <c r="K75" s="243"/>
      <c r="L75" s="142" t="s">
        <v>6</v>
      </c>
      <c r="M75" s="141">
        <f>'Printable version'!I43</f>
        <v>0</v>
      </c>
      <c r="N75" s="143">
        <f>'Printable version'!J43</f>
        <v>0</v>
      </c>
      <c r="O75" s="144">
        <f>'Printable version'!K43</f>
        <v>0</v>
      </c>
      <c r="P75" s="144">
        <f>'Printable version'!L43</f>
        <v>0</v>
      </c>
      <c r="Q75" s="1"/>
    </row>
    <row r="76" spans="1:17" ht="22" hidden="1" customHeight="1">
      <c r="B76" s="244"/>
      <c r="C76" s="145" t="s">
        <v>7</v>
      </c>
      <c r="D76" s="141">
        <f>'Printable version'!C44</f>
        <v>0</v>
      </c>
      <c r="E76" s="143">
        <f>'Printable version'!D44</f>
        <v>0</v>
      </c>
      <c r="F76" s="144">
        <f>'Printable version'!E44</f>
        <v>0</v>
      </c>
      <c r="G76" s="144">
        <f>'Printable version'!F44</f>
        <v>0</v>
      </c>
      <c r="H76" s="137"/>
      <c r="I76" s="137"/>
      <c r="J76" s="139"/>
      <c r="K76" s="244"/>
      <c r="L76" s="145" t="s">
        <v>7</v>
      </c>
      <c r="M76" s="141">
        <f>'Printable version'!I44</f>
        <v>0</v>
      </c>
      <c r="N76" s="143">
        <f>'Printable version'!J44</f>
        <v>0</v>
      </c>
      <c r="O76" s="144">
        <f>'Printable version'!K44</f>
        <v>0</v>
      </c>
      <c r="P76" s="144">
        <f>'Printable version'!L44</f>
        <v>0</v>
      </c>
      <c r="Q76" s="1"/>
    </row>
    <row r="77" spans="1:17" ht="22" hidden="1" customHeight="1">
      <c r="B77" s="157"/>
      <c r="C77" s="157"/>
      <c r="D77" s="158"/>
      <c r="E77" s="148"/>
      <c r="F77" s="149"/>
      <c r="G77" s="149"/>
      <c r="H77" s="147"/>
      <c r="I77" s="147"/>
      <c r="J77" s="150"/>
      <c r="K77" s="146"/>
      <c r="L77" s="157"/>
      <c r="M77" s="147"/>
      <c r="N77" s="148"/>
      <c r="O77" s="149"/>
      <c r="P77" s="149"/>
      <c r="Q77" s="46"/>
    </row>
    <row r="78" spans="1:17" ht="22" hidden="1" customHeight="1">
      <c r="B78" s="151"/>
      <c r="C78" s="151"/>
      <c r="D78" s="137"/>
      <c r="E78" s="152"/>
      <c r="F78" s="153"/>
      <c r="G78" s="153"/>
      <c r="H78" s="137"/>
      <c r="I78" s="137"/>
      <c r="J78" s="139"/>
      <c r="K78" s="151"/>
      <c r="L78" s="151"/>
      <c r="M78" s="137"/>
      <c r="N78" s="152"/>
      <c r="O78" s="153"/>
      <c r="P78" s="153"/>
      <c r="Q78" s="1"/>
    </row>
    <row r="79" spans="1:17" ht="22" hidden="1" customHeight="1">
      <c r="B79" s="154" t="s">
        <v>8</v>
      </c>
      <c r="C79" s="151"/>
      <c r="D79" s="137" t="str">
        <f>'Start sheet'!$B$8</f>
        <v>Bovey Castle</v>
      </c>
      <c r="E79" s="152"/>
      <c r="F79" s="138" t="str">
        <f>'Start sheet'!$K$3</f>
        <v>Yellow</v>
      </c>
      <c r="G79" s="138" t="s">
        <v>5</v>
      </c>
      <c r="H79" s="137"/>
      <c r="I79" s="137"/>
      <c r="J79" s="139"/>
      <c r="K79" s="154" t="s">
        <v>8</v>
      </c>
      <c r="L79" s="151"/>
      <c r="M79" s="137">
        <f>'Start sheet'!$B$9</f>
        <v>0</v>
      </c>
      <c r="N79" s="152"/>
      <c r="O79" s="138" t="str">
        <f>'Start sheet'!$K$3</f>
        <v>Yellow</v>
      </c>
      <c r="P79" s="138" t="s">
        <v>5</v>
      </c>
      <c r="Q79" s="1"/>
    </row>
    <row r="80" spans="1:17" ht="22" hidden="1" customHeight="1">
      <c r="B80" s="145" t="s">
        <v>91</v>
      </c>
      <c r="C80" s="145"/>
      <c r="D80" s="141" t="s">
        <v>18</v>
      </c>
      <c r="E80" s="143" t="s">
        <v>89</v>
      </c>
      <c r="F80" s="144" t="s">
        <v>90</v>
      </c>
      <c r="G80" s="144" t="s">
        <v>110</v>
      </c>
      <c r="H80" s="137"/>
      <c r="I80" s="137"/>
      <c r="J80" s="139"/>
      <c r="K80" s="145" t="s">
        <v>91</v>
      </c>
      <c r="L80" s="145"/>
      <c r="M80" s="141" t="s">
        <v>18</v>
      </c>
      <c r="N80" s="143" t="s">
        <v>89</v>
      </c>
      <c r="O80" s="144" t="s">
        <v>90</v>
      </c>
      <c r="P80" s="144" t="s">
        <v>110</v>
      </c>
      <c r="Q80" s="1"/>
    </row>
    <row r="81" spans="2:17" ht="22" hidden="1" customHeight="1">
      <c r="B81" s="243"/>
      <c r="C81" s="142" t="s">
        <v>6</v>
      </c>
      <c r="D81" s="141">
        <f>'Printable version'!C45</f>
        <v>0</v>
      </c>
      <c r="E81" s="143">
        <f>'Printable version'!D45</f>
        <v>0</v>
      </c>
      <c r="F81" s="144">
        <f>'Printable version'!E45</f>
        <v>0</v>
      </c>
      <c r="G81" s="144">
        <f>'Printable version'!F45</f>
        <v>0</v>
      </c>
      <c r="H81" s="137"/>
      <c r="I81" s="137"/>
      <c r="J81" s="139"/>
      <c r="K81" s="243"/>
      <c r="L81" s="142" t="s">
        <v>6</v>
      </c>
      <c r="M81" s="141">
        <f>'Printable version'!I45</f>
        <v>0</v>
      </c>
      <c r="N81" s="143">
        <f>'Printable version'!J45</f>
        <v>0</v>
      </c>
      <c r="O81" s="144">
        <f>'Printable version'!K45</f>
        <v>0</v>
      </c>
      <c r="P81" s="144">
        <f>'Printable version'!L45</f>
        <v>0</v>
      </c>
      <c r="Q81" s="1"/>
    </row>
    <row r="82" spans="2:17" ht="22" hidden="1" customHeight="1">
      <c r="B82" s="244"/>
      <c r="C82" s="145" t="s">
        <v>7</v>
      </c>
      <c r="D82" s="141">
        <f>'Printable version'!C46</f>
        <v>0</v>
      </c>
      <c r="E82" s="143">
        <f>'Printable version'!D46</f>
        <v>0</v>
      </c>
      <c r="F82" s="144">
        <f>'Printable version'!E46</f>
        <v>0</v>
      </c>
      <c r="G82" s="144">
        <f>'Printable version'!F46</f>
        <v>0</v>
      </c>
      <c r="H82" s="137"/>
      <c r="I82" s="137"/>
      <c r="J82" s="139"/>
      <c r="K82" s="244"/>
      <c r="L82" s="145" t="s">
        <v>7</v>
      </c>
      <c r="M82" s="141">
        <f>'Printable version'!I46</f>
        <v>0</v>
      </c>
      <c r="N82" s="143">
        <f>'Printable version'!J46</f>
        <v>0</v>
      </c>
      <c r="O82" s="144">
        <f>'Printable version'!K46</f>
        <v>0</v>
      </c>
      <c r="P82" s="144">
        <f>'Printable version'!L46</f>
        <v>0</v>
      </c>
      <c r="Q82" s="1"/>
    </row>
    <row r="83" spans="2:17" ht="22.5" hidden="1" customHeight="1">
      <c r="B83" s="157"/>
      <c r="C83" s="157"/>
      <c r="D83" s="158"/>
      <c r="E83" s="152"/>
      <c r="F83" s="153"/>
      <c r="G83" s="153"/>
      <c r="H83" s="137"/>
      <c r="I83" s="137"/>
      <c r="J83" s="139"/>
      <c r="K83" s="151"/>
      <c r="L83" s="157"/>
      <c r="M83" s="137"/>
      <c r="N83" s="152"/>
      <c r="O83" s="153"/>
      <c r="P83" s="153"/>
      <c r="Q83" s="1"/>
    </row>
    <row r="84" spans="2:17" ht="22" hidden="1" customHeight="1">
      <c r="B84" s="151"/>
      <c r="C84" s="151"/>
      <c r="D84" s="137"/>
      <c r="E84" s="159"/>
      <c r="F84" s="160"/>
      <c r="G84" s="160"/>
      <c r="H84" s="161"/>
      <c r="I84" s="161"/>
      <c r="J84" s="162"/>
      <c r="K84" s="163"/>
      <c r="L84" s="151"/>
      <c r="M84" s="161"/>
      <c r="N84" s="159"/>
      <c r="O84" s="160"/>
      <c r="P84" s="160"/>
      <c r="Q84" s="45"/>
    </row>
    <row r="85" spans="2:17" ht="22" hidden="1" customHeight="1">
      <c r="B85" s="154" t="s">
        <v>8</v>
      </c>
      <c r="C85" s="151"/>
      <c r="D85" s="137" t="str">
        <f>'Start sheet'!$B$8</f>
        <v>Bovey Castle</v>
      </c>
      <c r="E85" s="152"/>
      <c r="F85" s="138" t="str">
        <f>'Start sheet'!$K$3</f>
        <v>Yellow</v>
      </c>
      <c r="G85" s="138" t="s">
        <v>5</v>
      </c>
      <c r="H85" s="137"/>
      <c r="I85" s="137"/>
      <c r="J85" s="139"/>
      <c r="K85" s="154" t="s">
        <v>8</v>
      </c>
      <c r="L85" s="151"/>
      <c r="M85" s="137">
        <f>'Start sheet'!$B$9</f>
        <v>0</v>
      </c>
      <c r="N85" s="152"/>
      <c r="O85" s="138" t="str">
        <f>'Start sheet'!$K$3</f>
        <v>Yellow</v>
      </c>
      <c r="P85" s="138" t="s">
        <v>5</v>
      </c>
      <c r="Q85" s="1"/>
    </row>
    <row r="86" spans="2:17" ht="22.5" hidden="1" customHeight="1">
      <c r="B86" s="145" t="s">
        <v>91</v>
      </c>
      <c r="C86" s="142"/>
      <c r="D86" s="141" t="s">
        <v>18</v>
      </c>
      <c r="E86" s="143" t="s">
        <v>89</v>
      </c>
      <c r="F86" s="144" t="s">
        <v>90</v>
      </c>
      <c r="G86" s="144" t="s">
        <v>110</v>
      </c>
      <c r="H86" s="137"/>
      <c r="I86" s="137"/>
      <c r="J86" s="139"/>
      <c r="K86" s="145" t="s">
        <v>91</v>
      </c>
      <c r="L86" s="142"/>
      <c r="M86" s="141" t="s">
        <v>18</v>
      </c>
      <c r="N86" s="143" t="s">
        <v>89</v>
      </c>
      <c r="O86" s="144" t="s">
        <v>90</v>
      </c>
      <c r="P86" s="144" t="s">
        <v>110</v>
      </c>
      <c r="Q86" s="1"/>
    </row>
    <row r="87" spans="2:17" ht="22" hidden="1" customHeight="1">
      <c r="B87" s="243" t="s">
        <v>38</v>
      </c>
      <c r="C87" s="145" t="s">
        <v>6</v>
      </c>
      <c r="D87" s="141">
        <f>'Printable version'!C47</f>
        <v>0</v>
      </c>
      <c r="E87" s="143">
        <f>'Printable version'!D47</f>
        <v>0</v>
      </c>
      <c r="F87" s="144">
        <f>'Printable version'!E47</f>
        <v>0</v>
      </c>
      <c r="G87" s="144">
        <f>'Printable version'!F47</f>
        <v>0</v>
      </c>
      <c r="H87" s="137"/>
      <c r="I87" s="137"/>
      <c r="J87" s="139"/>
      <c r="K87" s="243"/>
      <c r="L87" s="145" t="s">
        <v>6</v>
      </c>
      <c r="M87" s="141">
        <f>'Printable version'!I47</f>
        <v>0</v>
      </c>
      <c r="N87" s="143">
        <f>'Printable version'!J47</f>
        <v>0</v>
      </c>
      <c r="O87" s="144">
        <f>'Printable version'!K47</f>
        <v>0</v>
      </c>
      <c r="P87" s="144">
        <f>'Printable version'!L47</f>
        <v>0</v>
      </c>
      <c r="Q87" s="1"/>
    </row>
    <row r="88" spans="2:17" ht="22" hidden="1" customHeight="1">
      <c r="B88" s="244"/>
      <c r="C88" s="145" t="s">
        <v>7</v>
      </c>
      <c r="D88" s="141">
        <f>'Printable version'!C48</f>
        <v>0</v>
      </c>
      <c r="E88" s="143">
        <f>'Printable version'!D48</f>
        <v>0</v>
      </c>
      <c r="F88" s="144">
        <f>'Printable version'!E48</f>
        <v>0</v>
      </c>
      <c r="G88" s="144">
        <f>'Printable version'!F48</f>
        <v>0</v>
      </c>
      <c r="H88" s="137"/>
      <c r="I88" s="137"/>
      <c r="J88" s="139"/>
      <c r="K88" s="244"/>
      <c r="L88" s="145" t="s">
        <v>7</v>
      </c>
      <c r="M88" s="141">
        <f>'Printable version'!I48</f>
        <v>0</v>
      </c>
      <c r="N88" s="143">
        <f>'Printable version'!J48</f>
        <v>0</v>
      </c>
      <c r="O88" s="144">
        <f>'Printable version'!K48</f>
        <v>0</v>
      </c>
      <c r="P88" s="144">
        <f>'Printable version'!L48</f>
        <v>0</v>
      </c>
      <c r="Q88" s="1"/>
    </row>
    <row r="89" spans="2:17" ht="9" customHeight="1">
      <c r="J89" s="166"/>
    </row>
  </sheetData>
  <sheetCalcPr fullCalcOnLoad="1"/>
  <mergeCells count="30">
    <mergeCell ref="B27:B28"/>
    <mergeCell ref="B39:B40"/>
    <mergeCell ref="B15:B16"/>
    <mergeCell ref="B21:B22"/>
    <mergeCell ref="B3:B4"/>
    <mergeCell ref="B9:B10"/>
    <mergeCell ref="B69:B70"/>
    <mergeCell ref="B87:B88"/>
    <mergeCell ref="B33:B34"/>
    <mergeCell ref="B51:B52"/>
    <mergeCell ref="B75:B76"/>
    <mergeCell ref="B81:B82"/>
    <mergeCell ref="B57:B58"/>
    <mergeCell ref="B63:B64"/>
    <mergeCell ref="B45:B46"/>
    <mergeCell ref="K33:K34"/>
    <mergeCell ref="K75:K76"/>
    <mergeCell ref="K81:K82"/>
    <mergeCell ref="K87:K88"/>
    <mergeCell ref="K3:K4"/>
    <mergeCell ref="K9:K10"/>
    <mergeCell ref="K15:K16"/>
    <mergeCell ref="K21:K22"/>
    <mergeCell ref="K27:K28"/>
    <mergeCell ref="K69:K70"/>
    <mergeCell ref="K39:K40"/>
    <mergeCell ref="K45:K46"/>
    <mergeCell ref="K51:K52"/>
    <mergeCell ref="K57:K58"/>
    <mergeCell ref="K63:K64"/>
  </mergeCells>
  <phoneticPr fontId="12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sheet</vt:lpstr>
      <vt:lpstr>Printable version</vt:lpstr>
      <vt:lpstr>Card labels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Cyder</dc:creator>
  <cp:lastModifiedBy>Keith Naylor</cp:lastModifiedBy>
  <cp:lastPrinted>2022-09-15T14:19:35Z</cp:lastPrinted>
  <dcterms:created xsi:type="dcterms:W3CDTF">2019-07-19T09:20:30Z</dcterms:created>
  <dcterms:modified xsi:type="dcterms:W3CDTF">2023-09-15T19:30:01Z</dcterms:modified>
</cp:coreProperties>
</file>