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0" yWindow="0" windowWidth="28640" windowHeight="17300"/>
  </bookViews>
  <sheets>
    <sheet name="Start sheet" sheetId="1" r:id="rId1"/>
    <sheet name="Printable version" sheetId="2" r:id="rId2"/>
    <sheet name="Card labels" sheetId="4" r:id="rId3"/>
  </sheets>
  <definedNames>
    <definedName name="_xlnm.Print_Area" localSheetId="2">'Card labels'!$A$1:$O$71</definedName>
    <definedName name="_xlnm.Print_Area" localSheetId="1">'Printable version'!$A$2:$M$57</definedName>
    <definedName name="_xlnm.Print_Area" localSheetId="0">'Start sheet'!$A$1:$O$38</definedName>
  </definedNames>
  <calcPr calcId="130407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67" i="4"/>
  <c r="K61"/>
  <c r="K55"/>
  <c r="M1"/>
  <c r="M7"/>
  <c r="M13"/>
  <c r="M19"/>
  <c r="M25"/>
  <c r="M31"/>
  <c r="M37"/>
  <c r="M43"/>
  <c r="M49"/>
  <c r="M55"/>
  <c r="M61"/>
  <c r="M67"/>
  <c r="M73"/>
  <c r="M79"/>
  <c r="M85"/>
  <c r="E85"/>
  <c r="E79"/>
  <c r="E73"/>
  <c r="E67"/>
  <c r="E61"/>
  <c r="E55"/>
  <c r="E49"/>
  <c r="E43"/>
  <c r="E37"/>
  <c r="E31"/>
  <c r="E19"/>
  <c r="E13"/>
  <c r="E7"/>
  <c r="E1"/>
  <c r="K31"/>
  <c r="K25"/>
  <c r="K19"/>
  <c r="K13"/>
  <c r="K7"/>
  <c r="K1"/>
  <c r="K85"/>
  <c r="K79"/>
  <c r="K73"/>
  <c r="K49"/>
  <c r="K43"/>
  <c r="K37"/>
  <c r="C85"/>
  <c r="C79"/>
  <c r="C73"/>
  <c r="C67"/>
  <c r="C61"/>
  <c r="C55"/>
  <c r="C49"/>
  <c r="C43"/>
  <c r="C37"/>
  <c r="C31"/>
  <c r="C25"/>
  <c r="C19"/>
  <c r="C13"/>
  <c r="C7"/>
  <c r="C1"/>
  <c r="I50"/>
  <c r="I44"/>
  <c r="I38"/>
  <c r="I56"/>
  <c r="I62"/>
  <c r="I68"/>
  <c r="C2"/>
  <c r="D2"/>
  <c r="E2"/>
  <c r="K2"/>
  <c r="L2"/>
  <c r="M2"/>
  <c r="C38"/>
  <c r="D38"/>
  <c r="E38"/>
  <c r="K38"/>
  <c r="L38"/>
  <c r="M38"/>
  <c r="C56"/>
  <c r="D56"/>
  <c r="E56"/>
  <c r="K56"/>
  <c r="L56"/>
  <c r="M56"/>
  <c r="C74"/>
  <c r="D74"/>
  <c r="E74"/>
  <c r="K74"/>
  <c r="L74"/>
  <c r="M74"/>
  <c r="N75"/>
  <c r="N76"/>
  <c r="N81"/>
  <c r="N87"/>
  <c r="N88"/>
  <c r="M88"/>
  <c r="M87"/>
  <c r="M81"/>
  <c r="M76"/>
  <c r="M75"/>
  <c r="M82"/>
  <c r="N82"/>
  <c r="F75"/>
  <c r="F76"/>
  <c r="F81"/>
  <c r="F82"/>
  <c r="F87"/>
  <c r="F88"/>
  <c r="E88"/>
  <c r="E87"/>
  <c r="E82"/>
  <c r="E81"/>
  <c r="E76"/>
  <c r="E75"/>
  <c r="K75"/>
  <c r="K76"/>
  <c r="K81"/>
  <c r="K82"/>
  <c r="K87"/>
  <c r="K88"/>
  <c r="L75"/>
  <c r="L76"/>
  <c r="L81"/>
  <c r="L87"/>
  <c r="L88"/>
  <c r="L82"/>
  <c r="C75"/>
  <c r="C76"/>
  <c r="C81"/>
  <c r="C82"/>
  <c r="C87"/>
  <c r="C88"/>
  <c r="D75"/>
  <c r="D76"/>
  <c r="D81"/>
  <c r="D82"/>
  <c r="D87"/>
  <c r="D88"/>
  <c r="C4"/>
  <c r="C9"/>
  <c r="D9"/>
  <c r="C10"/>
  <c r="D10"/>
  <c r="C15"/>
  <c r="C16"/>
  <c r="D16"/>
  <c r="C21"/>
  <c r="D21"/>
  <c r="C22"/>
  <c r="C27"/>
  <c r="C33"/>
  <c r="D33"/>
  <c r="C34"/>
  <c r="D34"/>
  <c r="C28"/>
  <c r="D28"/>
  <c r="D3"/>
  <c r="D22"/>
  <c r="D27"/>
  <c r="K16"/>
  <c r="K3"/>
  <c r="L3"/>
  <c r="K4"/>
  <c r="K9"/>
  <c r="K10"/>
  <c r="K15"/>
  <c r="K21"/>
  <c r="K22"/>
  <c r="K27"/>
  <c r="K28"/>
  <c r="K33"/>
  <c r="K34"/>
  <c r="L34"/>
  <c r="L33"/>
  <c r="L28"/>
  <c r="L27"/>
  <c r="L22"/>
  <c r="L21"/>
  <c r="L16"/>
  <c r="L15"/>
  <c r="L10"/>
  <c r="L9"/>
  <c r="L4"/>
  <c r="C40"/>
  <c r="D40"/>
  <c r="C45"/>
  <c r="D45"/>
  <c r="C46"/>
  <c r="D46"/>
  <c r="C51"/>
  <c r="D51"/>
  <c r="C52"/>
  <c r="D52"/>
  <c r="C57"/>
  <c r="D57"/>
  <c r="C58"/>
  <c r="D58"/>
  <c r="C63"/>
  <c r="D63"/>
  <c r="C64"/>
  <c r="D64"/>
  <c r="C69"/>
  <c r="D69"/>
  <c r="C70"/>
  <c r="C39"/>
  <c r="D39"/>
  <c r="L70"/>
  <c r="L69"/>
  <c r="L52"/>
  <c r="L64"/>
  <c r="L58"/>
  <c r="L57"/>
  <c r="L51"/>
  <c r="L46"/>
  <c r="L45"/>
  <c r="L40"/>
  <c r="L39"/>
  <c r="K70"/>
  <c r="K69"/>
  <c r="K64"/>
  <c r="K63"/>
  <c r="K58"/>
  <c r="K57"/>
  <c r="K52"/>
  <c r="K51"/>
  <c r="K46"/>
  <c r="K45"/>
  <c r="K40"/>
  <c r="K39"/>
  <c r="D70"/>
  <c r="L63"/>
  <c r="D15"/>
  <c r="F9"/>
  <c r="F10"/>
  <c r="F16"/>
  <c r="F21"/>
  <c r="F33"/>
  <c r="F34"/>
  <c r="E10"/>
  <c r="E33"/>
  <c r="E34"/>
  <c r="E21"/>
  <c r="E16"/>
  <c r="E9"/>
  <c r="E4"/>
  <c r="F4"/>
  <c r="E28"/>
  <c r="F28"/>
  <c r="E3"/>
  <c r="F3"/>
  <c r="F22"/>
  <c r="E22"/>
  <c r="E27"/>
  <c r="F27"/>
  <c r="N3"/>
  <c r="N4"/>
  <c r="N9"/>
  <c r="N10"/>
  <c r="N15"/>
  <c r="N16"/>
  <c r="N21"/>
  <c r="N22"/>
  <c r="N27"/>
  <c r="N28"/>
  <c r="N33"/>
  <c r="N34"/>
  <c r="M15"/>
  <c r="M22"/>
  <c r="M33"/>
  <c r="M16"/>
  <c r="M3"/>
  <c r="M34"/>
  <c r="M28"/>
  <c r="M27"/>
  <c r="M21"/>
  <c r="M10"/>
  <c r="M9"/>
  <c r="M4"/>
  <c r="F40"/>
  <c r="F45"/>
  <c r="F46"/>
  <c r="F51"/>
  <c r="F52"/>
  <c r="F57"/>
  <c r="F58"/>
  <c r="F63"/>
  <c r="F64"/>
  <c r="F69"/>
  <c r="E69"/>
  <c r="E64"/>
  <c r="E63"/>
  <c r="E58"/>
  <c r="E57"/>
  <c r="E52"/>
  <c r="E51"/>
  <c r="E46"/>
  <c r="E45"/>
  <c r="E40"/>
  <c r="F39"/>
  <c r="E39"/>
  <c r="N70"/>
  <c r="M70"/>
  <c r="M69"/>
  <c r="N69"/>
  <c r="M52"/>
  <c r="N52"/>
  <c r="M64"/>
  <c r="N64"/>
  <c r="M58"/>
  <c r="N58"/>
  <c r="M57"/>
  <c r="N57"/>
  <c r="M51"/>
  <c r="N51"/>
  <c r="M46"/>
  <c r="N46"/>
  <c r="M45"/>
  <c r="N45"/>
  <c r="M40"/>
  <c r="N40"/>
  <c r="M39"/>
  <c r="N39"/>
  <c r="E70"/>
  <c r="F70"/>
  <c r="N63"/>
  <c r="M63"/>
  <c r="E15"/>
  <c r="F15"/>
  <c r="E53" i="2"/>
  <c r="E54"/>
  <c r="E55"/>
  <c r="E56"/>
  <c r="A53"/>
  <c r="A54"/>
  <c r="A55"/>
  <c r="A56"/>
  <c r="E52"/>
  <c r="A52"/>
  <c r="L25"/>
  <c r="L27"/>
  <c r="L23"/>
  <c r="I34"/>
  <c r="I35"/>
  <c r="I36"/>
  <c r="I37"/>
  <c r="I38"/>
  <c r="I33"/>
  <c r="L45"/>
  <c r="L47"/>
  <c r="L43"/>
  <c r="F45"/>
  <c r="F47"/>
  <c r="F43"/>
  <c r="L35"/>
  <c r="L37"/>
  <c r="L33"/>
  <c r="F35"/>
  <c r="F37"/>
  <c r="F33"/>
  <c r="F25"/>
  <c r="F27"/>
  <c r="F23"/>
  <c r="L9"/>
  <c r="L11"/>
  <c r="L13"/>
  <c r="L15"/>
  <c r="L17"/>
  <c r="L7"/>
  <c r="F15"/>
  <c r="F17"/>
  <c r="F13"/>
  <c r="F9"/>
  <c r="F11"/>
  <c r="F7"/>
  <c r="I8"/>
  <c r="I9"/>
  <c r="I10"/>
  <c r="I11"/>
  <c r="I12"/>
  <c r="I13"/>
  <c r="I14"/>
  <c r="I15"/>
  <c r="I16"/>
  <c r="I17"/>
  <c r="I18"/>
  <c r="C7"/>
  <c r="I48"/>
  <c r="I47"/>
  <c r="I46"/>
  <c r="I45"/>
  <c r="I44"/>
  <c r="I43"/>
  <c r="H48"/>
  <c r="H47"/>
  <c r="H46"/>
  <c r="H45"/>
  <c r="H44"/>
  <c r="H43"/>
  <c r="C48"/>
  <c r="C47"/>
  <c r="C46"/>
  <c r="C45"/>
  <c r="C44"/>
  <c r="C43"/>
  <c r="B48"/>
  <c r="B47"/>
  <c r="B46"/>
  <c r="B45"/>
  <c r="B44"/>
  <c r="B43"/>
  <c r="B30"/>
  <c r="H38"/>
  <c r="H37"/>
  <c r="H36"/>
  <c r="H35"/>
  <c r="H34"/>
  <c r="H33"/>
  <c r="I28"/>
  <c r="H28"/>
  <c r="I27"/>
  <c r="H27"/>
  <c r="I26"/>
  <c r="H26"/>
  <c r="I25"/>
  <c r="H25"/>
  <c r="I24"/>
  <c r="H24"/>
  <c r="I23"/>
  <c r="H23"/>
  <c r="C38"/>
  <c r="B38"/>
  <c r="C37"/>
  <c r="B37"/>
  <c r="C36"/>
  <c r="B36"/>
  <c r="C35"/>
  <c r="B35"/>
  <c r="C34"/>
  <c r="B34"/>
  <c r="C33"/>
  <c r="B33"/>
  <c r="C28"/>
  <c r="B28"/>
  <c r="C27"/>
  <c r="B27"/>
  <c r="C26"/>
  <c r="B26"/>
  <c r="C25"/>
  <c r="B25"/>
  <c r="C24"/>
  <c r="B24"/>
  <c r="C23"/>
  <c r="B23"/>
  <c r="H18"/>
  <c r="H17"/>
  <c r="H16"/>
  <c r="H15"/>
  <c r="H14"/>
  <c r="H13"/>
  <c r="H12"/>
  <c r="H11"/>
  <c r="H10"/>
  <c r="H9"/>
  <c r="H8"/>
  <c r="I7"/>
  <c r="H7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B7"/>
  <c r="H40"/>
  <c r="B40"/>
  <c r="H30"/>
  <c r="H20"/>
  <c r="B20"/>
  <c r="H4"/>
  <c r="B4"/>
  <c r="E2"/>
  <c r="B2"/>
  <c r="A7"/>
  <c r="A9"/>
  <c r="A11"/>
  <c r="A13"/>
  <c r="A15"/>
  <c r="A17"/>
  <c r="A23"/>
  <c r="A25"/>
  <c r="A27"/>
  <c r="A33"/>
  <c r="A35"/>
  <c r="A37"/>
  <c r="A43"/>
  <c r="A45"/>
  <c r="A47"/>
  <c r="D43"/>
  <c r="D44"/>
  <c r="D45"/>
  <c r="D46"/>
  <c r="D47"/>
  <c r="D48"/>
  <c r="E48"/>
  <c r="E47"/>
  <c r="E46"/>
  <c r="E45"/>
  <c r="E44"/>
  <c r="E43"/>
  <c r="J43"/>
  <c r="J44"/>
  <c r="J45"/>
  <c r="J47"/>
  <c r="J48"/>
  <c r="K48"/>
  <c r="K47"/>
  <c r="K45"/>
  <c r="K44"/>
  <c r="K43"/>
  <c r="J46"/>
  <c r="K46"/>
  <c r="F52"/>
  <c r="C52"/>
  <c r="F53"/>
  <c r="C53"/>
  <c r="F54"/>
  <c r="C54"/>
  <c r="F55"/>
  <c r="C55"/>
  <c r="F56"/>
  <c r="C56"/>
  <c r="D9"/>
  <c r="D12"/>
  <c r="D13"/>
  <c r="D18"/>
  <c r="D17"/>
  <c r="D10"/>
  <c r="E18"/>
  <c r="E17"/>
  <c r="E13"/>
  <c r="E12"/>
  <c r="E10"/>
  <c r="E9"/>
  <c r="D8"/>
  <c r="E8"/>
  <c r="D16"/>
  <c r="E16"/>
  <c r="D7"/>
  <c r="E7"/>
  <c r="D14"/>
  <c r="E14"/>
  <c r="D15"/>
  <c r="E15"/>
  <c r="J8"/>
  <c r="J9"/>
  <c r="J10"/>
  <c r="J13"/>
  <c r="J15"/>
  <c r="J16"/>
  <c r="J18"/>
  <c r="J7"/>
  <c r="J12"/>
  <c r="J17"/>
  <c r="J14"/>
  <c r="J11"/>
  <c r="K18"/>
  <c r="K17"/>
  <c r="K16"/>
  <c r="K15"/>
  <c r="K14"/>
  <c r="K13"/>
  <c r="K12"/>
  <c r="K11"/>
  <c r="K10"/>
  <c r="K9"/>
  <c r="K8"/>
  <c r="K7"/>
  <c r="D24"/>
  <c r="D25"/>
  <c r="D26"/>
  <c r="D27"/>
  <c r="D28"/>
  <c r="D33"/>
  <c r="D34"/>
  <c r="D35"/>
  <c r="D36"/>
  <c r="D37"/>
  <c r="E37"/>
  <c r="E36"/>
  <c r="E35"/>
  <c r="E34"/>
  <c r="E33"/>
  <c r="E28"/>
  <c r="E27"/>
  <c r="E26"/>
  <c r="E25"/>
  <c r="E24"/>
  <c r="D23"/>
  <c r="E23"/>
  <c r="J23"/>
  <c r="K23"/>
  <c r="J24"/>
  <c r="K24"/>
  <c r="J25"/>
  <c r="K25"/>
  <c r="J26"/>
  <c r="K26"/>
  <c r="J27"/>
  <c r="K27"/>
  <c r="K33"/>
  <c r="J33"/>
  <c r="K34"/>
  <c r="J34"/>
  <c r="K36"/>
  <c r="J36"/>
  <c r="J28"/>
  <c r="K28"/>
  <c r="K37"/>
  <c r="J37"/>
  <c r="K38"/>
  <c r="J38"/>
  <c r="D38"/>
  <c r="E38"/>
  <c r="K35"/>
  <c r="J35"/>
  <c r="D11"/>
  <c r="E11"/>
  <c r="F14" i="1"/>
  <c r="E14"/>
  <c r="M15"/>
  <c r="L19"/>
  <c r="L13"/>
  <c r="E13"/>
  <c r="M14"/>
  <c r="M16"/>
  <c r="M17"/>
  <c r="M18"/>
  <c r="M19"/>
  <c r="M20"/>
  <c r="M21"/>
  <c r="M22"/>
  <c r="M23"/>
  <c r="M24"/>
  <c r="M26"/>
  <c r="M27"/>
  <c r="M28"/>
  <c r="M29"/>
  <c r="M30"/>
  <c r="M31"/>
  <c r="M32"/>
  <c r="M33"/>
  <c r="M34"/>
  <c r="M35"/>
  <c r="M36"/>
  <c r="M37"/>
  <c r="M13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13"/>
  <c r="A15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L14"/>
  <c r="L15"/>
  <c r="L16"/>
  <c r="L17"/>
  <c r="L18"/>
  <c r="L20"/>
  <c r="L21"/>
  <c r="L22"/>
  <c r="L23"/>
  <c r="L24"/>
  <c r="L26"/>
  <c r="L27"/>
  <c r="L28"/>
  <c r="L29"/>
  <c r="L30"/>
  <c r="L31"/>
  <c r="L32"/>
  <c r="L33"/>
  <c r="L34"/>
  <c r="L35"/>
  <c r="L36"/>
  <c r="L37"/>
  <c r="A17"/>
  <c r="A19"/>
  <c r="M60"/>
  <c r="M59"/>
  <c r="M58"/>
  <c r="M57"/>
  <c r="M56"/>
  <c r="M55"/>
  <c r="M54"/>
  <c r="M53"/>
  <c r="M52"/>
  <c r="M51"/>
  <c r="M50"/>
  <c r="M49"/>
  <c r="D60"/>
  <c r="D59"/>
  <c r="D58"/>
  <c r="D57"/>
  <c r="D56"/>
  <c r="D55"/>
  <c r="D54"/>
  <c r="D53"/>
  <c r="D52"/>
  <c r="D51"/>
  <c r="D50"/>
  <c r="D49"/>
  <c r="K60"/>
  <c r="K59"/>
  <c r="K58"/>
  <c r="K57"/>
  <c r="K56"/>
  <c r="K55"/>
  <c r="K54"/>
  <c r="K53"/>
  <c r="K52"/>
  <c r="K51"/>
  <c r="K50"/>
  <c r="K49"/>
  <c r="C60"/>
  <c r="C59"/>
  <c r="C58"/>
  <c r="C57"/>
  <c r="C56"/>
  <c r="C55"/>
  <c r="C54"/>
  <c r="C53"/>
  <c r="C52"/>
  <c r="C51"/>
  <c r="C50"/>
  <c r="C49"/>
  <c r="A21"/>
  <c r="J49"/>
  <c r="O59"/>
  <c r="O57"/>
  <c r="O55"/>
  <c r="O53"/>
  <c r="O51"/>
  <c r="O49"/>
  <c r="G59"/>
  <c r="G57"/>
  <c r="G55"/>
  <c r="G53"/>
  <c r="G51"/>
  <c r="G49"/>
  <c r="B49"/>
  <c r="N60"/>
  <c r="N59"/>
  <c r="N58"/>
  <c r="N57"/>
  <c r="N56"/>
  <c r="N55"/>
  <c r="N54"/>
  <c r="N53"/>
  <c r="N52"/>
  <c r="N51"/>
  <c r="N50"/>
  <c r="N49"/>
  <c r="F60"/>
  <c r="F59"/>
  <c r="F58"/>
  <c r="F57"/>
  <c r="F56"/>
  <c r="F55"/>
  <c r="I26"/>
  <c r="B26"/>
  <c r="I13"/>
  <c r="B13"/>
  <c r="A23"/>
  <c r="F51"/>
  <c r="F52"/>
  <c r="F53"/>
  <c r="F54"/>
  <c r="F49"/>
  <c r="F50"/>
  <c r="A26"/>
  <c r="A28"/>
  <c r="A49"/>
  <c r="A30"/>
  <c r="A51"/>
  <c r="A32"/>
  <c r="A53"/>
  <c r="A34"/>
  <c r="I49"/>
  <c r="A36"/>
  <c r="I51"/>
  <c r="I53"/>
  <c r="I55"/>
  <c r="A55"/>
  <c r="I57"/>
  <c r="A57"/>
  <c r="A59"/>
  <c r="I59"/>
</calcChain>
</file>

<file path=xl/sharedStrings.xml><?xml version="1.0" encoding="utf-8"?>
<sst xmlns="http://schemas.openxmlformats.org/spreadsheetml/2006/main" count="393" uniqueCount="107">
  <si>
    <r>
      <t xml:space="preserve">Copy and paste the names and exact Handicap Index of each team's players from the Entry Forms into their cells. </t>
    </r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2 teams have to be split</t>
    </r>
  </si>
  <si>
    <t>Once the Handicap Indexes are entered, the 85% stroke allowance will automatically populate</t>
  </si>
  <si>
    <t>HCP Index</t>
  </si>
  <si>
    <t>Enter the Venue and Date of your event and the Slope Rating of your course for Yellow tees</t>
  </si>
  <si>
    <t>Enter the 5 clubs' names in cells B5 to B9 and the rest will automatically populate</t>
  </si>
  <si>
    <t>Comp
HCP</t>
  </si>
  <si>
    <t>Slot time</t>
  </si>
  <si>
    <t>HI</t>
  </si>
  <si>
    <t>CH</t>
  </si>
  <si>
    <t>Time</t>
  </si>
  <si>
    <t>Discard</t>
  </si>
  <si>
    <t>The Printable version will fill names and strokes received and scores</t>
  </si>
  <si>
    <t>The Printable version will fill the results table</t>
  </si>
  <si>
    <t>§§§§§§§§§§§§§§§§§§§§§§§§§§§§§§§§§§</t>
    <phoneticPr fontId="1" type="noConversion"/>
  </si>
  <si>
    <r>
      <rPr>
        <b/>
        <sz val="11"/>
        <color theme="1"/>
        <rFont val="Calibri"/>
        <family val="2"/>
        <scheme val="minor"/>
      </rPr>
      <t>PLEASE ONLY PUT INFORMATION IN YELLOW CELLS</t>
    </r>
    <r>
      <rPr>
        <sz val="11"/>
        <color theme="1"/>
        <rFont val="Calibri"/>
        <family val="2"/>
        <scheme val="minor"/>
      </rPr>
      <t>: All others fill automatically</t>
    </r>
  </si>
  <si>
    <t xml:space="preserve">Playing
Handicap </t>
  </si>
  <si>
    <t xml:space="preserve">Playing Handicap </t>
  </si>
  <si>
    <t>PH</t>
  </si>
  <si>
    <t>Steve Ryder</t>
    <phoneticPr fontId="15" type="noConversion"/>
  </si>
  <si>
    <t>David Moulding</t>
    <phoneticPr fontId="15" type="noConversion"/>
  </si>
  <si>
    <t>Roger Hurrell</t>
    <phoneticPr fontId="15" type="noConversion"/>
  </si>
  <si>
    <t>Martyn Moore</t>
    <phoneticPr fontId="15" type="noConversion"/>
  </si>
  <si>
    <t>Eddie Inch</t>
    <phoneticPr fontId="15" type="noConversion"/>
  </si>
  <si>
    <t>Tony Pitcher</t>
    <phoneticPr fontId="15" type="noConversion"/>
  </si>
  <si>
    <t>Jason Holtom</t>
    <phoneticPr fontId="15" type="noConversion"/>
  </si>
  <si>
    <t>Charlie Thomson</t>
    <phoneticPr fontId="15" type="noConversion"/>
  </si>
  <si>
    <t>Tony Bunch</t>
    <phoneticPr fontId="15" type="noConversion"/>
  </si>
  <si>
    <t>Terry Alderton</t>
    <phoneticPr fontId="15" type="noConversion"/>
  </si>
  <si>
    <t>Mike Heath</t>
    <phoneticPr fontId="15" type="noConversion"/>
  </si>
  <si>
    <t>Daveid Bogue</t>
    <phoneticPr fontId="15" type="noConversion"/>
  </si>
  <si>
    <t>Keith Naylor</t>
    <phoneticPr fontId="15" type="noConversion"/>
  </si>
  <si>
    <t xml:space="preserve">Enter first tee time in colon format and the tee interval in minutes and the rest will automatically populate </t>
  </si>
  <si>
    <t>On the tab Card Labels: labels printed which may be cut and glued / stapled to the card or can be transferred to printed lables</t>
  </si>
  <si>
    <t>Tees</t>
  </si>
  <si>
    <t>Yellow</t>
  </si>
  <si>
    <t>A</t>
  </si>
  <si>
    <t>B</t>
  </si>
  <si>
    <t>SDSL</t>
  </si>
  <si>
    <t>Best
5</t>
  </si>
  <si>
    <t>League
Points</t>
  </si>
  <si>
    <t xml:space="preserve">Playing Hand'p </t>
  </si>
  <si>
    <t>Torquay G.C</t>
    <phoneticPr fontId="1" type="noConversion"/>
  </si>
  <si>
    <t>Andy Smith</t>
  </si>
  <si>
    <t>Jim Barrett</t>
  </si>
  <si>
    <t>Howard Chapman</t>
  </si>
  <si>
    <t>Toby Downer</t>
  </si>
  <si>
    <t>Garry White</t>
  </si>
  <si>
    <t>Terry Membery</t>
  </si>
  <si>
    <t>Colin Evans</t>
  </si>
  <si>
    <t>Roger Carpenter</t>
  </si>
  <si>
    <t>Charlie Cruikshanks</t>
  </si>
  <si>
    <t>Chris Rowe</t>
  </si>
  <si>
    <t>Mike Lang</t>
  </si>
  <si>
    <t>Stuart Witheridge</t>
  </si>
  <si>
    <r>
      <t xml:space="preserve">Friday 10th Sept </t>
    </r>
    <r>
      <rPr>
        <b/>
        <sz val="16"/>
        <color theme="1"/>
        <rFont val="Calibri"/>
        <family val="2"/>
        <scheme val="minor"/>
      </rPr>
      <t xml:space="preserve"> 2021</t>
    </r>
    <phoneticPr fontId="1" type="noConversion"/>
  </si>
  <si>
    <t>6t  j</t>
    <phoneticPr fontId="12" type="noConversion"/>
  </si>
  <si>
    <t>mj  s</t>
    <phoneticPr fontId="12" type="noConversion"/>
  </si>
  <si>
    <t>Slope</t>
    <phoneticPr fontId="1" type="noConversion"/>
  </si>
  <si>
    <t>Thurlestone Golf Club</t>
    <phoneticPr fontId="1" type="noConversion"/>
  </si>
  <si>
    <t xml:space="preserve">Thurlestone G. C </t>
    <phoneticPr fontId="1" type="noConversion"/>
  </si>
  <si>
    <t xml:space="preserve">Bigbury G.C </t>
    <phoneticPr fontId="1" type="noConversion"/>
  </si>
  <si>
    <t>Dainton Park G.C</t>
    <phoneticPr fontId="1" type="noConversion"/>
  </si>
  <si>
    <t>Torquay G.C</t>
    <phoneticPr fontId="1" type="noConversion"/>
  </si>
  <si>
    <t>Derek Harwood</t>
    <phoneticPr fontId="15" type="noConversion"/>
  </si>
  <si>
    <t xml:space="preserve">Philip Laud </t>
    <phoneticPr fontId="15" type="noConversion"/>
  </si>
  <si>
    <t xml:space="preserve">Graeme Fairley </t>
    <phoneticPr fontId="15" type="noConversion"/>
  </si>
  <si>
    <t>Richard Lungmuss</t>
    <phoneticPr fontId="15" type="noConversion"/>
  </si>
  <si>
    <t xml:space="preserve">Stewart Barnes </t>
    <phoneticPr fontId="15" type="noConversion"/>
  </si>
  <si>
    <t>Jeremy Poyntz</t>
    <phoneticPr fontId="15" type="noConversion"/>
  </si>
  <si>
    <t>Peter Coates</t>
    <phoneticPr fontId="15" type="noConversion"/>
  </si>
  <si>
    <t>Michael Croft</t>
    <phoneticPr fontId="15" type="noConversion"/>
  </si>
  <si>
    <t xml:space="preserve">Bill Hutchison </t>
    <phoneticPr fontId="15" type="noConversion"/>
  </si>
  <si>
    <t xml:space="preserve">Martin Oakes-Monger </t>
    <phoneticPr fontId="15" type="noConversion"/>
  </si>
  <si>
    <t>Alistair Whalley</t>
    <phoneticPr fontId="15" type="noConversion"/>
  </si>
  <si>
    <t xml:space="preserve">Malcolm Toone </t>
    <phoneticPr fontId="15" type="noConversion"/>
  </si>
  <si>
    <t>First Tee time</t>
    <phoneticPr fontId="1" type="noConversion"/>
  </si>
  <si>
    <t>Club</t>
  </si>
  <si>
    <t>Pair Points</t>
  </si>
  <si>
    <t>Player</t>
  </si>
  <si>
    <t>Club 1</t>
  </si>
  <si>
    <t>Club 2</t>
  </si>
  <si>
    <t xml:space="preserve"> </t>
  </si>
  <si>
    <t>Club 3</t>
  </si>
  <si>
    <t>Club 4</t>
  </si>
  <si>
    <t>Club 5</t>
  </si>
  <si>
    <t>Best 5 Scores</t>
  </si>
  <si>
    <t>League Points</t>
  </si>
  <si>
    <t>For calculation purposes only - do not adjust</t>
  </si>
  <si>
    <t>Venue:</t>
  </si>
  <si>
    <t>Date:</t>
  </si>
  <si>
    <t>Start Time</t>
  </si>
  <si>
    <t>Notes:</t>
  </si>
  <si>
    <t xml:space="preserve">Best 5 scores will automatically fill in cells C5 to C9.  </t>
  </si>
  <si>
    <t>It is suggested that Clubs are ranked in order of distance from the Venue</t>
  </si>
  <si>
    <t>League points will have to be entered manually. Note the rules for ties.</t>
  </si>
  <si>
    <t>Yeoman, Chris</t>
  </si>
  <si>
    <t>Goodrich, Mike</t>
  </si>
  <si>
    <t>Hughes, Alan</t>
  </si>
  <si>
    <t>Derek Harwood</t>
    <phoneticPr fontId="12" type="noConversion"/>
  </si>
  <si>
    <t>Pickworth, Bill</t>
  </si>
  <si>
    <t>McCarter, Mick</t>
  </si>
  <si>
    <t>Heidarpour,Abi</t>
  </si>
  <si>
    <t>Keen, Paul</t>
  </si>
  <si>
    <t>Ellison, Mel</t>
  </si>
  <si>
    <t>Jeffery, Mark</t>
  </si>
  <si>
    <t>Raven, Peter</t>
  </si>
  <si>
    <t>French, Chris</t>
    <phoneticPr fontId="15" type="noConversion"/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</si>
</sst>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0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20" fontId="0" fillId="0" borderId="0" xfId="0" applyNumberForma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20" fontId="3" fillId="0" borderId="8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20" fontId="6" fillId="0" borderId="0" xfId="0" applyNumberFormat="1" applyFont="1"/>
    <xf numFmtId="1" fontId="6" fillId="0" borderId="0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20" fontId="6" fillId="0" borderId="0" xfId="0" applyNumberFormat="1" applyFont="1" applyAlignment="1">
      <alignment horizontal="center"/>
    </xf>
    <xf numFmtId="20" fontId="6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20" fontId="7" fillId="0" borderId="0" xfId="0" applyNumberFormat="1" applyFont="1" applyProtection="1"/>
    <xf numFmtId="0" fontId="3" fillId="0" borderId="0" xfId="0" applyFont="1" applyProtection="1"/>
    <xf numFmtId="14" fontId="3" fillId="0" borderId="0" xfId="0" applyNumberFormat="1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20" fontId="3" fillId="0" borderId="8" xfId="0" applyNumberFormat="1" applyFont="1" applyBorder="1" applyProtection="1"/>
    <xf numFmtId="0" fontId="0" fillId="0" borderId="8" xfId="0" applyBorder="1" applyAlignment="1" applyProtection="1">
      <alignment horizontal="center"/>
    </xf>
    <xf numFmtId="1" fontId="0" fillId="0" borderId="8" xfId="0" applyNumberFormat="1" applyBorder="1" applyAlignment="1" applyProtection="1">
      <alignment horizontal="center"/>
    </xf>
    <xf numFmtId="0" fontId="0" fillId="0" borderId="8" xfId="0" applyBorder="1" applyProtection="1"/>
    <xf numFmtId="20" fontId="6" fillId="0" borderId="0" xfId="0" applyNumberFormat="1" applyFont="1" applyProtection="1"/>
    <xf numFmtId="1" fontId="0" fillId="0" borderId="0" xfId="0" applyNumberFormat="1" applyAlignment="1" applyProtection="1">
      <alignment horizontal="center"/>
    </xf>
    <xf numFmtId="20" fontId="7" fillId="0" borderId="0" xfId="0" applyNumberFormat="1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20" fontId="6" fillId="0" borderId="0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/>
    <xf numFmtId="0" fontId="6" fillId="0" borderId="8" xfId="0" applyFont="1" applyBorder="1" applyAlignment="1" applyProtection="1">
      <alignment horizontal="center"/>
    </xf>
    <xf numFmtId="1" fontId="6" fillId="0" borderId="8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20" fontId="6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Alignment="1" applyProtection="1">
      <alignment vertical="top"/>
    </xf>
    <xf numFmtId="20" fontId="7" fillId="0" borderId="8" xfId="0" applyNumberFormat="1" applyFont="1" applyBorder="1" applyProtection="1"/>
    <xf numFmtId="20" fontId="7" fillId="0" borderId="0" xfId="0" applyNumberFormat="1" applyFont="1" applyBorder="1" applyProtection="1"/>
    <xf numFmtId="0" fontId="0" fillId="0" borderId="0" xfId="0"/>
    <xf numFmtId="0" fontId="0" fillId="0" borderId="0" xfId="0"/>
    <xf numFmtId="2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20" fontId="0" fillId="0" borderId="1" xfId="0" applyNumberFormat="1" applyBorder="1"/>
    <xf numFmtId="20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/>
    <xf numFmtId="165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0" fontId="0" fillId="0" borderId="5" xfId="0" applyNumberFormat="1" applyBorder="1"/>
    <xf numFmtId="0" fontId="0" fillId="0" borderId="5" xfId="0" applyBorder="1"/>
    <xf numFmtId="165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0" fontId="0" fillId="0" borderId="3" xfId="0" applyNumberFormat="1" applyBorder="1"/>
    <xf numFmtId="20" fontId="0" fillId="0" borderId="2" xfId="0" applyNumberFormat="1" applyBorder="1"/>
    <xf numFmtId="165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20" fontId="0" fillId="0" borderId="0" xfId="0" applyNumberFormat="1" applyBorder="1"/>
    <xf numFmtId="165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20" fontId="0" fillId="0" borderId="8" xfId="0" applyNumberFormat="1" applyBorder="1"/>
    <xf numFmtId="20" fontId="0" fillId="0" borderId="7" xfId="0" applyNumberFormat="1" applyBorder="1"/>
    <xf numFmtId="0" fontId="0" fillId="0" borderId="22" xfId="0" applyBorder="1" applyAlignment="1">
      <alignment horizontal="center" vertical="center"/>
    </xf>
    <xf numFmtId="20" fontId="0" fillId="0" borderId="22" xfId="0" applyNumberFormat="1" applyBorder="1"/>
    <xf numFmtId="20" fontId="0" fillId="0" borderId="8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/>
    </xf>
    <xf numFmtId="20" fontId="10" fillId="0" borderId="0" xfId="0" applyNumberFormat="1" applyFont="1" applyProtection="1"/>
    <xf numFmtId="0" fontId="10" fillId="0" borderId="8" xfId="0" applyFont="1" applyBorder="1" applyProtection="1"/>
    <xf numFmtId="0" fontId="11" fillId="0" borderId="0" xfId="0" applyFont="1" applyProtection="1"/>
    <xf numFmtId="0" fontId="10" fillId="0" borderId="0" xfId="0" applyFont="1" applyAlignment="1" applyProtection="1">
      <alignment horizontal="center"/>
    </xf>
    <xf numFmtId="20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20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/>
      <protection locked="0"/>
    </xf>
    <xf numFmtId="20" fontId="2" fillId="0" borderId="0" xfId="0" applyNumberFormat="1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2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20" fontId="0" fillId="0" borderId="1" xfId="0" applyNumberFormat="1" applyBorder="1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locked="0"/>
    </xf>
    <xf numFmtId="20" fontId="4" fillId="0" borderId="2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20" fontId="4" fillId="0" borderId="5" xfId="0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8" xfId="0" applyFont="1" applyBorder="1" applyProtection="1">
      <protection hidden="1"/>
    </xf>
    <xf numFmtId="0" fontId="4" fillId="0" borderId="8" xfId="0" applyFont="1" applyBorder="1" applyAlignment="1" applyProtection="1">
      <alignment horizontal="center"/>
      <protection hidden="1"/>
    </xf>
    <xf numFmtId="1" fontId="4" fillId="0" borderId="0" xfId="0" applyNumberFormat="1" applyFont="1" applyBorder="1" applyAlignment="1" applyProtection="1">
      <alignment horizontal="center"/>
      <protection hidden="1"/>
    </xf>
    <xf numFmtId="1" fontId="4" fillId="0" borderId="8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20" fontId="0" fillId="0" borderId="0" xfId="0" applyNumberForma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1" fontId="0" fillId="0" borderId="0" xfId="0" applyNumberFormat="1" applyAlignment="1" applyProtection="1">
      <alignment horizontal="center"/>
      <protection hidden="1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/>
      <protection locked="0"/>
    </xf>
    <xf numFmtId="2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wrapText="1"/>
    </xf>
    <xf numFmtId="0" fontId="0" fillId="0" borderId="0" xfId="0" applyBorder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8" xfId="0" applyFont="1" applyBorder="1" applyAlignment="1" applyProtection="1">
      <alignment vertical="center"/>
    </xf>
    <xf numFmtId="165" fontId="0" fillId="0" borderId="1" xfId="0" applyNumberFormat="1" applyBorder="1" applyAlignment="1" applyProtection="1">
      <alignment horizontal="center"/>
      <protection locked="0"/>
    </xf>
    <xf numFmtId="0" fontId="13" fillId="2" borderId="1" xfId="0" applyFont="1" applyFill="1" applyBorder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1" fontId="13" fillId="0" borderId="1" xfId="0" applyNumberFormat="1" applyFont="1" applyBorder="1" applyAlignment="1" applyProtection="1">
      <alignment horizontal="center"/>
      <protection hidden="1"/>
    </xf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0" fontId="13" fillId="3" borderId="1" xfId="0" applyNumberFormat="1" applyFont="1" applyFill="1" applyBorder="1" applyProtection="1">
      <protection locked="0"/>
    </xf>
    <xf numFmtId="165" fontId="13" fillId="3" borderId="1" xfId="0" applyNumberFormat="1" applyFon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20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0" fontId="4" fillId="0" borderId="5" xfId="0" applyNumberFormat="1" applyFont="1" applyBorder="1" applyAlignment="1" applyProtection="1">
      <alignment horizontal="center" vertical="center"/>
      <protection hidden="1"/>
    </xf>
    <xf numFmtId="20" fontId="4" fillId="0" borderId="7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20" fontId="4" fillId="0" borderId="8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20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4" fillId="2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164" fontId="14" fillId="2" borderId="0" xfId="0" applyNumberFormat="1" applyFont="1" applyFill="1" applyAlignment="1" applyProtection="1">
      <alignment horizontal="left"/>
      <protection locked="0"/>
    </xf>
    <xf numFmtId="164" fontId="3" fillId="2" borderId="0" xfId="0" applyNumberFormat="1" applyFont="1" applyFill="1" applyAlignment="1" applyProtection="1">
      <alignment horizontal="left"/>
      <protection locked="0"/>
    </xf>
    <xf numFmtId="20" fontId="9" fillId="0" borderId="17" xfId="0" applyNumberFormat="1" applyFont="1" applyBorder="1" applyAlignment="1"/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0" fontId="9" fillId="0" borderId="19" xfId="0" applyNumberFormat="1" applyFont="1" applyBorder="1" applyAlignment="1"/>
    <xf numFmtId="0" fontId="9" fillId="0" borderId="20" xfId="0" applyFont="1" applyBorder="1" applyAlignment="1"/>
    <xf numFmtId="1" fontId="9" fillId="0" borderId="20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20" fontId="9" fillId="0" borderId="14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0" fontId="6" fillId="0" borderId="1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4" fontId="10" fillId="0" borderId="0" xfId="0" applyNumberFormat="1" applyFont="1" applyBorder="1" applyAlignment="1" applyProtection="1">
      <alignment horizontal="left"/>
    </xf>
    <xf numFmtId="0" fontId="6" fillId="0" borderId="1" xfId="0" applyFont="1" applyBorder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a="http://schemas.openxmlformats.org/drawingml/2006/main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Y60"/>
  <sheetViews>
    <sheetView tabSelected="1" zoomScale="90" zoomScaleNormal="90" zoomScalePageLayoutView="90" workbookViewId="0">
      <selection activeCell="H9" sqref="H9"/>
    </sheetView>
  </sheetViews>
  <sheetFormatPr baseColWidth="10" defaultColWidth="8.83203125" defaultRowHeight="14"/>
  <cols>
    <col min="1" max="1" width="9.1640625" style="109" customWidth="1"/>
    <col min="2" max="2" width="20.5" style="107" customWidth="1"/>
    <col min="3" max="3" width="25.83203125" style="107" customWidth="1"/>
    <col min="4" max="5" width="8.83203125" style="7"/>
    <col min="6" max="6" width="9" style="113" customWidth="1"/>
    <col min="7" max="7" width="7" style="107" customWidth="1"/>
    <col min="8" max="8" width="1.5" style="107" customWidth="1"/>
    <col min="9" max="9" width="19.5" style="107" customWidth="1"/>
    <col min="10" max="10" width="27.5" style="107" customWidth="1"/>
    <col min="11" max="12" width="9.1640625" style="7" customWidth="1"/>
    <col min="13" max="13" width="9" style="7" customWidth="1"/>
    <col min="14" max="14" width="7.83203125" style="107" customWidth="1"/>
    <col min="15" max="16384" width="8.83203125" style="107"/>
  </cols>
  <sheetData>
    <row r="2" spans="1:24" ht="20">
      <c r="A2" s="103" t="s">
        <v>88</v>
      </c>
      <c r="B2" s="211" t="s">
        <v>58</v>
      </c>
      <c r="C2" s="212"/>
      <c r="D2" s="104" t="s">
        <v>89</v>
      </c>
      <c r="E2" s="104"/>
      <c r="F2" s="213" t="s">
        <v>54</v>
      </c>
      <c r="G2" s="214"/>
      <c r="H2" s="214"/>
      <c r="I2" s="214"/>
      <c r="J2" s="181" t="s">
        <v>57</v>
      </c>
      <c r="K2" s="106">
        <v>128</v>
      </c>
      <c r="L2" s="104"/>
    </row>
    <row r="3" spans="1:24" ht="21" customHeight="1">
      <c r="A3" s="103"/>
      <c r="B3" s="105"/>
      <c r="C3" s="105"/>
      <c r="D3" s="104"/>
      <c r="E3" s="104"/>
      <c r="F3" s="108"/>
      <c r="G3" s="108"/>
      <c r="J3" s="163" t="s">
        <v>33</v>
      </c>
      <c r="K3" s="164" t="s">
        <v>34</v>
      </c>
    </row>
    <row r="4" spans="1:24" ht="29.25" customHeight="1">
      <c r="B4" s="110" t="s">
        <v>76</v>
      </c>
      <c r="C4" s="111" t="s">
        <v>85</v>
      </c>
      <c r="D4" s="112" t="s">
        <v>86</v>
      </c>
      <c r="E4" s="112" t="s">
        <v>10</v>
      </c>
      <c r="M4" s="34"/>
    </row>
    <row r="5" spans="1:24">
      <c r="A5" s="114" t="s">
        <v>79</v>
      </c>
      <c r="B5" s="75" t="s">
        <v>59</v>
      </c>
      <c r="C5" s="158"/>
      <c r="D5" s="156">
        <v>181</v>
      </c>
      <c r="E5" s="143">
        <v>26</v>
      </c>
      <c r="I5" s="115" t="s">
        <v>75</v>
      </c>
      <c r="J5" s="186">
        <v>0</v>
      </c>
    </row>
    <row r="6" spans="1:24">
      <c r="A6" s="114" t="s">
        <v>80</v>
      </c>
      <c r="B6" s="75" t="s">
        <v>60</v>
      </c>
      <c r="C6" s="158"/>
      <c r="D6" s="156">
        <v>194</v>
      </c>
      <c r="E6" s="143">
        <v>34</v>
      </c>
      <c r="I6" s="115" t="s">
        <v>6</v>
      </c>
      <c r="J6" s="155">
        <v>0</v>
      </c>
    </row>
    <row r="7" spans="1:24">
      <c r="A7" s="114" t="s">
        <v>82</v>
      </c>
      <c r="B7" s="75" t="s">
        <v>61</v>
      </c>
      <c r="C7" s="158"/>
      <c r="D7" s="156">
        <v>195</v>
      </c>
      <c r="E7" s="143">
        <v>34</v>
      </c>
      <c r="K7" s="191" t="s">
        <v>14</v>
      </c>
      <c r="L7" s="192"/>
      <c r="M7" s="192"/>
      <c r="N7" s="192"/>
    </row>
    <row r="8" spans="1:24">
      <c r="A8" s="114" t="s">
        <v>83</v>
      </c>
      <c r="B8" s="75" t="s">
        <v>62</v>
      </c>
      <c r="C8" s="158"/>
      <c r="D8" s="156">
        <v>188</v>
      </c>
      <c r="E8" s="143">
        <v>33</v>
      </c>
      <c r="K8" s="192"/>
      <c r="L8" s="192"/>
      <c r="M8" s="192"/>
      <c r="N8" s="192"/>
    </row>
    <row r="9" spans="1:24">
      <c r="A9" s="114" t="s">
        <v>84</v>
      </c>
      <c r="B9" s="75"/>
      <c r="C9" s="158"/>
      <c r="D9" s="156"/>
      <c r="E9" s="143"/>
      <c r="K9" s="192"/>
      <c r="L9" s="192"/>
      <c r="M9" s="192"/>
      <c r="N9" s="192"/>
    </row>
    <row r="10" spans="1:24" ht="27.75" customHeight="1"/>
    <row r="11" spans="1:24" s="121" customFormat="1" ht="29.25" customHeight="1">
      <c r="A11" s="182">
        <v>14</v>
      </c>
      <c r="B11" s="116" t="s">
        <v>76</v>
      </c>
      <c r="C11" s="117" t="s">
        <v>78</v>
      </c>
      <c r="D11" s="118" t="s">
        <v>2</v>
      </c>
      <c r="E11" s="118" t="s">
        <v>5</v>
      </c>
      <c r="F11" s="119" t="s">
        <v>15</v>
      </c>
      <c r="G11" s="118" t="s">
        <v>77</v>
      </c>
      <c r="H11" s="120"/>
      <c r="I11" s="116" t="s">
        <v>76</v>
      </c>
      <c r="J11" s="117" t="s">
        <v>78</v>
      </c>
      <c r="K11" s="118" t="s">
        <v>2</v>
      </c>
      <c r="L11" s="118" t="s">
        <v>5</v>
      </c>
      <c r="M11" s="119" t="s">
        <v>15</v>
      </c>
      <c r="N11" s="142" t="s">
        <v>77</v>
      </c>
    </row>
    <row r="12" spans="1:24">
      <c r="A12" s="122"/>
      <c r="B12" s="123"/>
      <c r="C12" s="123"/>
      <c r="D12" s="80"/>
      <c r="E12" s="80"/>
      <c r="F12" s="124"/>
      <c r="G12" s="123"/>
      <c r="I12" s="123"/>
      <c r="J12" s="123"/>
      <c r="K12" s="80"/>
      <c r="L12" s="80"/>
      <c r="M12" s="80"/>
      <c r="N12" s="123"/>
    </row>
    <row r="13" spans="1:24">
      <c r="A13" s="207">
        <v>0</v>
      </c>
      <c r="B13" s="203" t="str">
        <f>B5</f>
        <v xml:space="preserve">Thurlestone G. C </v>
      </c>
      <c r="C13" s="183" t="s">
        <v>63</v>
      </c>
      <c r="D13" s="188">
        <v>14.1</v>
      </c>
      <c r="E13" s="144">
        <f t="shared" ref="E13:E24" si="0">ROUND(D13*$K$2/113,0)</f>
        <v>16</v>
      </c>
      <c r="F13" s="145">
        <f t="shared" ref="F13:F24" si="1">IF((ROUND(ROUND(D13*$K$2/113,0)*0.85,0))&gt;=24,24,(ROUND(ROUND(D13*$K$2/113,0)*0.85,0)))</f>
        <v>14</v>
      </c>
      <c r="G13" s="196">
        <v>38</v>
      </c>
      <c r="H13" s="125"/>
      <c r="I13" s="204" t="str">
        <f>B6</f>
        <v xml:space="preserve">Bigbury G.C </v>
      </c>
      <c r="J13" s="183" t="s">
        <v>18</v>
      </c>
      <c r="K13" s="189">
        <v>7.5</v>
      </c>
      <c r="L13" s="144">
        <f t="shared" ref="L13:L24" si="2">ROUND(K13*$K$2/113,0)</f>
        <v>8</v>
      </c>
      <c r="M13" s="145">
        <f t="shared" ref="M13:M24" si="3">IF((ROUND(ROUND(K13*$K$2/113,0)*0.85,0))&gt;=24,24,(ROUND(ROUND(K13*$K$2/113,0)*0.85,0)))</f>
        <v>7</v>
      </c>
      <c r="N13" s="196">
        <v>36</v>
      </c>
      <c r="P13" s="107" t="s">
        <v>91</v>
      </c>
    </row>
    <row r="14" spans="1:24">
      <c r="A14" s="207"/>
      <c r="B14" s="203"/>
      <c r="C14" s="183" t="s">
        <v>64</v>
      </c>
      <c r="D14" s="188">
        <v>15.6</v>
      </c>
      <c r="E14" s="144">
        <f t="shared" si="0"/>
        <v>18</v>
      </c>
      <c r="F14" s="145">
        <f t="shared" si="1"/>
        <v>15</v>
      </c>
      <c r="G14" s="197"/>
      <c r="H14" s="126"/>
      <c r="I14" s="205"/>
      <c r="J14" s="183" t="s">
        <v>19</v>
      </c>
      <c r="K14" s="189">
        <v>10.199999999999999</v>
      </c>
      <c r="L14" s="144">
        <f t="shared" si="2"/>
        <v>12</v>
      </c>
      <c r="M14" s="145">
        <f t="shared" si="3"/>
        <v>10</v>
      </c>
      <c r="N14" s="197"/>
      <c r="O14" s="107">
        <v>1</v>
      </c>
      <c r="P14" s="107" t="s">
        <v>3</v>
      </c>
    </row>
    <row r="15" spans="1:24">
      <c r="A15" s="207">
        <f>A13+TIME(0,$J$6,0)</f>
        <v>0</v>
      </c>
      <c r="B15" s="203"/>
      <c r="C15" s="183" t="s">
        <v>65</v>
      </c>
      <c r="D15" s="188">
        <v>6.2</v>
      </c>
      <c r="E15" s="144">
        <f t="shared" si="0"/>
        <v>7</v>
      </c>
      <c r="F15" s="145">
        <f t="shared" si="1"/>
        <v>6</v>
      </c>
      <c r="G15" s="196">
        <v>37</v>
      </c>
      <c r="H15" s="126"/>
      <c r="I15" s="205"/>
      <c r="J15" s="183" t="s">
        <v>20</v>
      </c>
      <c r="K15" s="189">
        <v>11.2</v>
      </c>
      <c r="L15" s="144">
        <f t="shared" si="2"/>
        <v>13</v>
      </c>
      <c r="M15" s="145">
        <f t="shared" si="3"/>
        <v>11</v>
      </c>
      <c r="N15" s="196">
        <v>39</v>
      </c>
      <c r="O15" s="107">
        <v>2</v>
      </c>
      <c r="P15" s="107" t="s">
        <v>93</v>
      </c>
    </row>
    <row r="16" spans="1:24">
      <c r="A16" s="207"/>
      <c r="B16" s="203"/>
      <c r="C16" s="183" t="s">
        <v>66</v>
      </c>
      <c r="D16" s="188">
        <v>22.9</v>
      </c>
      <c r="E16" s="144">
        <f t="shared" si="0"/>
        <v>26</v>
      </c>
      <c r="F16" s="145">
        <f t="shared" si="1"/>
        <v>22</v>
      </c>
      <c r="G16" s="197"/>
      <c r="H16" s="126"/>
      <c r="I16" s="205"/>
      <c r="J16" s="183" t="s">
        <v>22</v>
      </c>
      <c r="K16" s="189">
        <v>14.4</v>
      </c>
      <c r="L16" s="144">
        <f t="shared" si="2"/>
        <v>16</v>
      </c>
      <c r="M16" s="145">
        <f t="shared" si="3"/>
        <v>14</v>
      </c>
      <c r="N16" s="197"/>
      <c r="O16" s="107">
        <v>3</v>
      </c>
      <c r="P16" s="209" t="s">
        <v>4</v>
      </c>
      <c r="Q16" s="209"/>
      <c r="R16" s="209"/>
      <c r="S16" s="209"/>
      <c r="T16" s="209"/>
      <c r="U16" s="209"/>
      <c r="V16" s="209"/>
      <c r="W16" s="209"/>
      <c r="X16" s="209"/>
    </row>
    <row r="17" spans="1:25">
      <c r="A17" s="207">
        <f t="shared" ref="A17" si="4">A15+TIME(0,$J$6,0)</f>
        <v>0</v>
      </c>
      <c r="B17" s="203"/>
      <c r="C17" s="183" t="s">
        <v>67</v>
      </c>
      <c r="D17" s="188">
        <v>6.7</v>
      </c>
      <c r="E17" s="144">
        <f t="shared" si="0"/>
        <v>8</v>
      </c>
      <c r="F17" s="145">
        <f t="shared" si="1"/>
        <v>7</v>
      </c>
      <c r="G17" s="196">
        <v>36</v>
      </c>
      <c r="H17" s="126"/>
      <c r="I17" s="205"/>
      <c r="J17" s="183" t="s">
        <v>23</v>
      </c>
      <c r="K17" s="189">
        <v>8.4</v>
      </c>
      <c r="L17" s="144">
        <f t="shared" si="2"/>
        <v>10</v>
      </c>
      <c r="M17" s="145">
        <f t="shared" si="3"/>
        <v>9</v>
      </c>
      <c r="N17" s="196">
        <v>39</v>
      </c>
      <c r="O17" s="107">
        <v>4</v>
      </c>
      <c r="P17" s="107" t="s">
        <v>31</v>
      </c>
    </row>
    <row r="18" spans="1:25" ht="15" customHeight="1">
      <c r="A18" s="207"/>
      <c r="B18" s="203"/>
      <c r="C18" s="183" t="s">
        <v>68</v>
      </c>
      <c r="D18" s="188">
        <v>18.7</v>
      </c>
      <c r="E18" s="144">
        <f t="shared" si="0"/>
        <v>21</v>
      </c>
      <c r="F18" s="145">
        <f t="shared" si="1"/>
        <v>18</v>
      </c>
      <c r="G18" s="197"/>
      <c r="H18" s="126"/>
      <c r="I18" s="205"/>
      <c r="J18" s="183" t="s">
        <v>24</v>
      </c>
      <c r="K18" s="189">
        <v>11.6</v>
      </c>
      <c r="L18" s="144">
        <f t="shared" si="2"/>
        <v>13</v>
      </c>
      <c r="M18" s="145">
        <f t="shared" si="3"/>
        <v>11</v>
      </c>
      <c r="N18" s="197"/>
      <c r="O18" s="107">
        <v>5</v>
      </c>
      <c r="P18" s="208" t="s">
        <v>0</v>
      </c>
      <c r="Q18" s="208"/>
      <c r="R18" s="208"/>
      <c r="S18" s="208"/>
      <c r="T18" s="208"/>
      <c r="U18" s="208"/>
      <c r="V18" s="208"/>
      <c r="W18" s="208"/>
      <c r="X18" s="208"/>
    </row>
    <row r="19" spans="1:25">
      <c r="A19" s="207">
        <f t="shared" ref="A19" si="5">A17+TIME(0,$J$6,0)</f>
        <v>0</v>
      </c>
      <c r="B19" s="203"/>
      <c r="C19" s="183" t="s">
        <v>69</v>
      </c>
      <c r="D19" s="188">
        <v>14.4</v>
      </c>
      <c r="E19" s="144">
        <f t="shared" si="0"/>
        <v>16</v>
      </c>
      <c r="F19" s="145">
        <f t="shared" si="1"/>
        <v>14</v>
      </c>
      <c r="G19" s="196">
        <v>35</v>
      </c>
      <c r="H19" s="126"/>
      <c r="I19" s="205"/>
      <c r="J19" s="183" t="s">
        <v>25</v>
      </c>
      <c r="K19" s="189">
        <v>9.8000000000000007</v>
      </c>
      <c r="L19" s="144">
        <f t="shared" si="2"/>
        <v>11</v>
      </c>
      <c r="M19" s="145">
        <f t="shared" si="3"/>
        <v>9</v>
      </c>
      <c r="N19" s="196">
        <v>34</v>
      </c>
      <c r="P19" s="208"/>
      <c r="Q19" s="208"/>
      <c r="R19" s="208"/>
      <c r="S19" s="208"/>
      <c r="T19" s="208"/>
      <c r="U19" s="208"/>
      <c r="V19" s="208"/>
      <c r="W19" s="208"/>
      <c r="X19" s="208"/>
    </row>
    <row r="20" spans="1:25">
      <c r="A20" s="207"/>
      <c r="B20" s="203"/>
      <c r="C20" s="183" t="s">
        <v>70</v>
      </c>
      <c r="D20" s="188">
        <v>20.3</v>
      </c>
      <c r="E20" s="144">
        <f t="shared" si="0"/>
        <v>23</v>
      </c>
      <c r="F20" s="145">
        <f t="shared" si="1"/>
        <v>20</v>
      </c>
      <c r="G20" s="197"/>
      <c r="H20" s="126"/>
      <c r="I20" s="205"/>
      <c r="J20" s="183" t="s">
        <v>26</v>
      </c>
      <c r="K20" s="189">
        <v>14.4</v>
      </c>
      <c r="L20" s="144">
        <f t="shared" si="2"/>
        <v>16</v>
      </c>
      <c r="M20" s="145">
        <f t="shared" si="3"/>
        <v>14</v>
      </c>
      <c r="N20" s="197"/>
      <c r="O20" s="107">
        <v>6</v>
      </c>
      <c r="P20" s="107" t="s">
        <v>1</v>
      </c>
    </row>
    <row r="21" spans="1:25">
      <c r="A21" s="207">
        <f t="shared" ref="A21" si="6">A19+TIME(0,$J$6,0)</f>
        <v>0</v>
      </c>
      <c r="B21" s="203"/>
      <c r="C21" s="183" t="s">
        <v>71</v>
      </c>
      <c r="D21" s="188">
        <v>10.9</v>
      </c>
      <c r="E21" s="144">
        <f t="shared" si="0"/>
        <v>12</v>
      </c>
      <c r="F21" s="145">
        <f t="shared" si="1"/>
        <v>10</v>
      </c>
      <c r="G21" s="196">
        <v>35</v>
      </c>
      <c r="H21" s="126"/>
      <c r="I21" s="205"/>
      <c r="J21" s="183" t="s">
        <v>27</v>
      </c>
      <c r="K21" s="189">
        <v>14.3</v>
      </c>
      <c r="L21" s="144">
        <f t="shared" si="2"/>
        <v>16</v>
      </c>
      <c r="M21" s="145">
        <f t="shared" si="3"/>
        <v>14</v>
      </c>
      <c r="N21" s="196">
        <v>38</v>
      </c>
      <c r="O21" s="107">
        <v>7</v>
      </c>
      <c r="P21" s="107" t="s">
        <v>92</v>
      </c>
    </row>
    <row r="22" spans="1:25">
      <c r="A22" s="207"/>
      <c r="B22" s="203"/>
      <c r="C22" s="183" t="s">
        <v>72</v>
      </c>
      <c r="D22" s="188">
        <v>14.3</v>
      </c>
      <c r="E22" s="144">
        <f t="shared" si="0"/>
        <v>16</v>
      </c>
      <c r="F22" s="145">
        <f t="shared" si="1"/>
        <v>14</v>
      </c>
      <c r="G22" s="197"/>
      <c r="H22" s="126"/>
      <c r="I22" s="205"/>
      <c r="J22" s="183" t="s">
        <v>28</v>
      </c>
      <c r="K22" s="189">
        <v>17.600000000000001</v>
      </c>
      <c r="L22" s="144">
        <f t="shared" si="2"/>
        <v>20</v>
      </c>
      <c r="M22" s="145">
        <f t="shared" si="3"/>
        <v>17</v>
      </c>
      <c r="N22" s="197"/>
      <c r="O22" s="107">
        <v>8</v>
      </c>
      <c r="P22" s="107" t="s">
        <v>94</v>
      </c>
    </row>
    <row r="23" spans="1:25">
      <c r="A23" s="207">
        <f t="shared" ref="A23" si="7">A21+TIME(0,$J$6,0)</f>
        <v>0</v>
      </c>
      <c r="B23" s="203"/>
      <c r="C23" s="183" t="s">
        <v>73</v>
      </c>
      <c r="D23" s="188">
        <v>9.6</v>
      </c>
      <c r="E23" s="144">
        <f t="shared" si="0"/>
        <v>11</v>
      </c>
      <c r="F23" s="145">
        <f t="shared" si="1"/>
        <v>9</v>
      </c>
      <c r="G23" s="196">
        <v>26</v>
      </c>
      <c r="H23" s="126"/>
      <c r="I23" s="205"/>
      <c r="J23" s="183" t="s">
        <v>29</v>
      </c>
      <c r="K23" s="189">
        <v>16.600000000000001</v>
      </c>
      <c r="L23" s="144">
        <f t="shared" si="2"/>
        <v>19</v>
      </c>
      <c r="M23" s="145">
        <f t="shared" si="3"/>
        <v>16</v>
      </c>
      <c r="N23" s="196">
        <v>42</v>
      </c>
      <c r="O23" s="107">
        <v>9</v>
      </c>
      <c r="P23" s="107" t="s">
        <v>11</v>
      </c>
    </row>
    <row r="24" spans="1:25">
      <c r="A24" s="207"/>
      <c r="B24" s="203"/>
      <c r="C24" s="183" t="s">
        <v>74</v>
      </c>
      <c r="D24" s="188">
        <v>10.5</v>
      </c>
      <c r="E24" s="144">
        <f t="shared" si="0"/>
        <v>12</v>
      </c>
      <c r="F24" s="145">
        <f t="shared" si="1"/>
        <v>10</v>
      </c>
      <c r="G24" s="197"/>
      <c r="H24" s="127"/>
      <c r="I24" s="206"/>
      <c r="J24" s="183" t="s">
        <v>30</v>
      </c>
      <c r="K24" s="189">
        <v>9.3000000000000007</v>
      </c>
      <c r="L24" s="144">
        <f t="shared" si="2"/>
        <v>11</v>
      </c>
      <c r="M24" s="145">
        <f t="shared" si="3"/>
        <v>9</v>
      </c>
      <c r="N24" s="197"/>
      <c r="O24" s="107">
        <v>10</v>
      </c>
      <c r="P24" s="107" t="s">
        <v>12</v>
      </c>
    </row>
    <row r="25" spans="1:25">
      <c r="A25" s="128"/>
      <c r="B25" s="123"/>
      <c r="C25" s="123"/>
      <c r="D25" s="179"/>
      <c r="E25" s="80"/>
      <c r="F25" s="124"/>
      <c r="G25" s="80"/>
      <c r="I25" s="157"/>
      <c r="J25" s="123"/>
      <c r="K25" s="179"/>
      <c r="L25" s="80"/>
      <c r="M25" s="124"/>
      <c r="N25" s="80"/>
      <c r="O25" s="107">
        <v>11</v>
      </c>
      <c r="P25" s="210" t="s">
        <v>32</v>
      </c>
      <c r="Q25" s="210"/>
      <c r="R25" s="210"/>
      <c r="S25" s="210"/>
      <c r="T25" s="210"/>
      <c r="U25" s="210"/>
      <c r="V25" s="210"/>
      <c r="W25" s="210"/>
      <c r="X25" s="210"/>
      <c r="Y25" s="210"/>
    </row>
    <row r="26" spans="1:25">
      <c r="A26" s="207">
        <f>A23+TIME(0,$J$6,0)</f>
        <v>0</v>
      </c>
      <c r="B26" s="203" t="str">
        <f>B7</f>
        <v>Dainton Park G.C</v>
      </c>
      <c r="C26" s="180" t="s">
        <v>42</v>
      </c>
      <c r="D26" s="187">
        <v>12</v>
      </c>
      <c r="E26" s="144">
        <f t="shared" ref="E26:E37" si="8">ROUND(D26*$K$2/113,0)</f>
        <v>14</v>
      </c>
      <c r="F26" s="145">
        <f t="shared" ref="F26:F37" si="9">IF((ROUND(ROUND(D26*$K$2/113,0)*0.85,0))&gt;=24,24,(ROUND(ROUND(D26*$K$2/113,0)*0.85,0)))</f>
        <v>12</v>
      </c>
      <c r="G26" s="196">
        <v>36</v>
      </c>
      <c r="H26" s="125"/>
      <c r="I26" s="204" t="str">
        <f>B8</f>
        <v>Torquay G.C</v>
      </c>
      <c r="J26" s="183" t="s">
        <v>21</v>
      </c>
      <c r="K26" s="190">
        <v>18.5</v>
      </c>
      <c r="L26" s="144">
        <f t="shared" ref="L26:L37" si="10">ROUND(K26*$K$2/113,0)</f>
        <v>21</v>
      </c>
      <c r="M26" s="145">
        <f t="shared" ref="M26:M37" si="11">IF((ROUND(ROUND(K26*$K$2/113,0)*0.85,0))&gt;=24,24,(ROUND(ROUND(K26*$K$2/113,0)*0.85,0)))</f>
        <v>18</v>
      </c>
      <c r="N26" s="196">
        <v>36</v>
      </c>
      <c r="P26" s="210"/>
      <c r="Q26" s="210"/>
      <c r="R26" s="210"/>
      <c r="S26" s="210"/>
      <c r="T26" s="210"/>
      <c r="U26" s="210"/>
      <c r="V26" s="210"/>
      <c r="W26" s="210"/>
      <c r="X26" s="210"/>
      <c r="Y26" s="210"/>
    </row>
    <row r="27" spans="1:25">
      <c r="A27" s="207"/>
      <c r="B27" s="203"/>
      <c r="C27" s="180" t="s">
        <v>43</v>
      </c>
      <c r="D27" s="187">
        <v>13.5</v>
      </c>
      <c r="E27" s="144">
        <f t="shared" si="8"/>
        <v>15</v>
      </c>
      <c r="F27" s="145">
        <f t="shared" si="9"/>
        <v>13</v>
      </c>
      <c r="G27" s="197"/>
      <c r="H27" s="126"/>
      <c r="I27" s="205"/>
      <c r="J27" s="183" t="s">
        <v>95</v>
      </c>
      <c r="K27" s="190">
        <v>11.1</v>
      </c>
      <c r="L27" s="144">
        <f t="shared" si="10"/>
        <v>13</v>
      </c>
      <c r="M27" s="145">
        <f t="shared" si="11"/>
        <v>11</v>
      </c>
      <c r="N27" s="197"/>
    </row>
    <row r="28" spans="1:25">
      <c r="A28" s="207">
        <f>A26+TIME(0,$J$6,0)</f>
        <v>0</v>
      </c>
      <c r="B28" s="203"/>
      <c r="C28" s="180" t="s">
        <v>44</v>
      </c>
      <c r="D28" s="187">
        <v>14.7</v>
      </c>
      <c r="E28" s="144">
        <f t="shared" si="8"/>
        <v>17</v>
      </c>
      <c r="F28" s="145">
        <f t="shared" si="9"/>
        <v>14</v>
      </c>
      <c r="G28" s="196">
        <v>42</v>
      </c>
      <c r="H28" s="126"/>
      <c r="I28" s="205"/>
      <c r="J28" s="183" t="s">
        <v>96</v>
      </c>
      <c r="K28" s="190">
        <v>10.3</v>
      </c>
      <c r="L28" s="144">
        <f t="shared" si="10"/>
        <v>12</v>
      </c>
      <c r="M28" s="145">
        <f t="shared" si="11"/>
        <v>10</v>
      </c>
      <c r="N28" s="196">
        <v>36</v>
      </c>
    </row>
    <row r="29" spans="1:25">
      <c r="A29" s="207"/>
      <c r="B29" s="203"/>
      <c r="C29" s="180" t="s">
        <v>45</v>
      </c>
      <c r="D29" s="187">
        <v>18.899999999999999</v>
      </c>
      <c r="E29" s="144">
        <f t="shared" si="8"/>
        <v>21</v>
      </c>
      <c r="F29" s="145">
        <f t="shared" si="9"/>
        <v>18</v>
      </c>
      <c r="G29" s="197"/>
      <c r="H29" s="126"/>
      <c r="I29" s="205"/>
      <c r="J29" s="183" t="s">
        <v>97</v>
      </c>
      <c r="K29" s="190">
        <v>16.100000000000001</v>
      </c>
      <c r="L29" s="144">
        <f t="shared" si="10"/>
        <v>18</v>
      </c>
      <c r="M29" s="145">
        <f t="shared" si="11"/>
        <v>15</v>
      </c>
      <c r="N29" s="197"/>
    </row>
    <row r="30" spans="1:25">
      <c r="A30" s="207">
        <f t="shared" ref="A30" si="12">A28+TIME(0,$J$6,0)</f>
        <v>0</v>
      </c>
      <c r="B30" s="203"/>
      <c r="C30" s="180" t="s">
        <v>46</v>
      </c>
      <c r="D30" s="187">
        <v>12.1</v>
      </c>
      <c r="E30" s="144">
        <f t="shared" si="8"/>
        <v>14</v>
      </c>
      <c r="F30" s="145">
        <f t="shared" si="9"/>
        <v>12</v>
      </c>
      <c r="G30" s="196">
        <v>35</v>
      </c>
      <c r="H30" s="126"/>
      <c r="I30" s="205"/>
      <c r="J30" s="183" t="s">
        <v>99</v>
      </c>
      <c r="K30" s="190">
        <v>13.6</v>
      </c>
      <c r="L30" s="144">
        <f t="shared" si="10"/>
        <v>15</v>
      </c>
      <c r="M30" s="145">
        <f t="shared" si="11"/>
        <v>13</v>
      </c>
      <c r="N30" s="196">
        <v>33</v>
      </c>
    </row>
    <row r="31" spans="1:25">
      <c r="A31" s="207"/>
      <c r="B31" s="203"/>
      <c r="C31" s="180" t="s">
        <v>47</v>
      </c>
      <c r="D31" s="187">
        <v>15.9</v>
      </c>
      <c r="E31" s="144">
        <f t="shared" si="8"/>
        <v>18</v>
      </c>
      <c r="F31" s="145">
        <f t="shared" si="9"/>
        <v>15</v>
      </c>
      <c r="G31" s="197"/>
      <c r="H31" s="126"/>
      <c r="I31" s="206"/>
      <c r="J31" s="183" t="s">
        <v>100</v>
      </c>
      <c r="K31" s="190">
        <v>9.5</v>
      </c>
      <c r="L31" s="144">
        <f t="shared" si="10"/>
        <v>11</v>
      </c>
      <c r="M31" s="145">
        <f t="shared" si="11"/>
        <v>9</v>
      </c>
      <c r="N31" s="197"/>
    </row>
    <row r="32" spans="1:25">
      <c r="A32" s="207">
        <f t="shared" ref="A32" si="13">A30+TIME(0,$J$6,0)</f>
        <v>0</v>
      </c>
      <c r="B32" s="203"/>
      <c r="C32" s="180" t="s">
        <v>48</v>
      </c>
      <c r="D32" s="187">
        <v>13.3</v>
      </c>
      <c r="E32" s="144">
        <f t="shared" si="8"/>
        <v>15</v>
      </c>
      <c r="F32" s="145">
        <f t="shared" si="9"/>
        <v>13</v>
      </c>
      <c r="G32" s="196">
        <v>38</v>
      </c>
      <c r="H32" s="126"/>
      <c r="I32" s="204" t="s">
        <v>41</v>
      </c>
      <c r="J32" s="183" t="s">
        <v>101</v>
      </c>
      <c r="K32" s="190">
        <v>12.1</v>
      </c>
      <c r="L32" s="144">
        <f t="shared" si="10"/>
        <v>14</v>
      </c>
      <c r="M32" s="145">
        <f t="shared" si="11"/>
        <v>12</v>
      </c>
      <c r="N32" s="196">
        <v>41</v>
      </c>
    </row>
    <row r="33" spans="1:15">
      <c r="A33" s="207"/>
      <c r="B33" s="203"/>
      <c r="C33" s="180" t="s">
        <v>49</v>
      </c>
      <c r="D33" s="187">
        <v>14.2</v>
      </c>
      <c r="E33" s="144">
        <f t="shared" si="8"/>
        <v>16</v>
      </c>
      <c r="F33" s="145">
        <f t="shared" si="9"/>
        <v>14</v>
      </c>
      <c r="G33" s="197"/>
      <c r="H33" s="126"/>
      <c r="I33" s="205"/>
      <c r="J33" s="183" t="s">
        <v>102</v>
      </c>
      <c r="K33" s="190">
        <v>8.1</v>
      </c>
      <c r="L33" s="144">
        <f t="shared" si="10"/>
        <v>9</v>
      </c>
      <c r="M33" s="145">
        <f t="shared" si="11"/>
        <v>8</v>
      </c>
      <c r="N33" s="197"/>
    </row>
    <row r="34" spans="1:15">
      <c r="A34" s="207">
        <f t="shared" ref="A34" si="14">A32+TIME(0,$J$6,0)</f>
        <v>0</v>
      </c>
      <c r="B34" s="203"/>
      <c r="C34" s="180" t="s">
        <v>50</v>
      </c>
      <c r="D34" s="187">
        <v>13.3</v>
      </c>
      <c r="E34" s="144">
        <f t="shared" si="8"/>
        <v>15</v>
      </c>
      <c r="F34" s="145">
        <f t="shared" si="9"/>
        <v>13</v>
      </c>
      <c r="G34" s="196">
        <v>34</v>
      </c>
      <c r="H34" s="126"/>
      <c r="I34" s="205"/>
      <c r="J34" s="183" t="s">
        <v>103</v>
      </c>
      <c r="K34" s="190">
        <v>11.4</v>
      </c>
      <c r="L34" s="144">
        <f t="shared" si="10"/>
        <v>13</v>
      </c>
      <c r="M34" s="145">
        <f t="shared" si="11"/>
        <v>11</v>
      </c>
      <c r="N34" s="196">
        <v>33</v>
      </c>
    </row>
    <row r="35" spans="1:15">
      <c r="A35" s="207"/>
      <c r="B35" s="203"/>
      <c r="C35" s="180" t="s">
        <v>51</v>
      </c>
      <c r="D35" s="187">
        <v>16.600000000000001</v>
      </c>
      <c r="E35" s="144">
        <f t="shared" si="8"/>
        <v>19</v>
      </c>
      <c r="F35" s="145">
        <f t="shared" si="9"/>
        <v>16</v>
      </c>
      <c r="G35" s="197"/>
      <c r="H35" s="126"/>
      <c r="I35" s="205"/>
      <c r="J35" s="183" t="s">
        <v>106</v>
      </c>
      <c r="K35" s="190">
        <v>14.1</v>
      </c>
      <c r="L35" s="144">
        <f t="shared" si="10"/>
        <v>16</v>
      </c>
      <c r="M35" s="145">
        <f t="shared" si="11"/>
        <v>14</v>
      </c>
      <c r="N35" s="197"/>
    </row>
    <row r="36" spans="1:15">
      <c r="A36" s="207">
        <f t="shared" ref="A36" si="15">A34+TIME(0,$J$6,0)</f>
        <v>0</v>
      </c>
      <c r="B36" s="203"/>
      <c r="C36" s="180" t="s">
        <v>52</v>
      </c>
      <c r="D36" s="187">
        <v>9.8000000000000007</v>
      </c>
      <c r="E36" s="144">
        <f t="shared" si="8"/>
        <v>11</v>
      </c>
      <c r="F36" s="145">
        <f t="shared" si="9"/>
        <v>9</v>
      </c>
      <c r="G36" s="196">
        <v>44</v>
      </c>
      <c r="H36" s="126"/>
      <c r="I36" s="205"/>
      <c r="J36" s="183" t="s">
        <v>104</v>
      </c>
      <c r="K36" s="190">
        <v>10.4</v>
      </c>
      <c r="L36" s="144">
        <f t="shared" si="10"/>
        <v>12</v>
      </c>
      <c r="M36" s="145">
        <f t="shared" si="11"/>
        <v>10</v>
      </c>
      <c r="N36" s="196">
        <v>42</v>
      </c>
    </row>
    <row r="37" spans="1:15">
      <c r="A37" s="207"/>
      <c r="B37" s="203"/>
      <c r="C37" s="180" t="s">
        <v>53</v>
      </c>
      <c r="D37" s="187">
        <v>11.8</v>
      </c>
      <c r="E37" s="144">
        <f t="shared" si="8"/>
        <v>13</v>
      </c>
      <c r="F37" s="145">
        <f t="shared" si="9"/>
        <v>11</v>
      </c>
      <c r="G37" s="197"/>
      <c r="H37" s="127"/>
      <c r="I37" s="206"/>
      <c r="J37" s="183" t="s">
        <v>105</v>
      </c>
      <c r="K37" s="190">
        <v>8</v>
      </c>
      <c r="L37" s="144">
        <f t="shared" si="10"/>
        <v>9</v>
      </c>
      <c r="M37" s="145">
        <f t="shared" si="11"/>
        <v>8</v>
      </c>
      <c r="N37" s="197"/>
    </row>
    <row r="38" spans="1:15">
      <c r="A38" s="128"/>
      <c r="B38" s="123"/>
      <c r="C38" s="123"/>
      <c r="D38" s="179"/>
      <c r="E38" s="80"/>
      <c r="F38" s="124"/>
      <c r="G38" s="80"/>
      <c r="I38" s="157"/>
      <c r="J38" s="123"/>
      <c r="K38" s="179"/>
      <c r="L38" s="80"/>
      <c r="M38" s="124"/>
      <c r="N38" s="80"/>
    </row>
    <row r="39" spans="1:15">
      <c r="A39" s="207"/>
      <c r="B39" s="203"/>
      <c r="C39" s="183"/>
      <c r="D39" s="184"/>
      <c r="E39" s="144"/>
      <c r="F39" s="145"/>
      <c r="G39" s="196"/>
      <c r="H39" s="125"/>
      <c r="I39" s="204"/>
      <c r="J39" s="183"/>
      <c r="K39" s="184"/>
      <c r="L39" s="144"/>
      <c r="M39" s="145"/>
      <c r="N39" s="196"/>
    </row>
    <row r="40" spans="1:15">
      <c r="A40" s="207"/>
      <c r="B40" s="203"/>
      <c r="C40" s="183"/>
      <c r="D40" s="184"/>
      <c r="E40" s="144"/>
      <c r="F40" s="145"/>
      <c r="G40" s="197"/>
      <c r="H40" s="126"/>
      <c r="I40" s="205"/>
      <c r="J40" s="183"/>
      <c r="K40" s="184"/>
      <c r="L40" s="144"/>
      <c r="M40" s="145"/>
      <c r="N40" s="197"/>
    </row>
    <row r="41" spans="1:15">
      <c r="A41" s="207"/>
      <c r="B41" s="203"/>
      <c r="C41" s="183"/>
      <c r="D41" s="184"/>
      <c r="E41" s="144"/>
      <c r="F41" s="145"/>
      <c r="G41" s="196"/>
      <c r="H41" s="126"/>
      <c r="I41" s="205"/>
      <c r="J41" s="183"/>
      <c r="K41" s="184"/>
      <c r="L41" s="144"/>
      <c r="M41" s="145"/>
      <c r="N41" s="196"/>
    </row>
    <row r="42" spans="1:15">
      <c r="A42" s="207"/>
      <c r="B42" s="203"/>
      <c r="C42" s="183"/>
      <c r="D42" s="184"/>
      <c r="E42" s="144"/>
      <c r="F42" s="145"/>
      <c r="G42" s="197"/>
      <c r="H42" s="126"/>
      <c r="I42" s="205"/>
      <c r="J42" s="183"/>
      <c r="K42" s="184"/>
      <c r="L42" s="144"/>
      <c r="M42" s="145"/>
      <c r="N42" s="197"/>
    </row>
    <row r="43" spans="1:15">
      <c r="A43" s="207"/>
      <c r="B43" s="203"/>
      <c r="C43" s="183"/>
      <c r="D43" s="184"/>
      <c r="E43" s="144"/>
      <c r="F43" s="145"/>
      <c r="G43" s="196"/>
      <c r="H43" s="126"/>
      <c r="I43" s="205"/>
      <c r="J43" s="183"/>
      <c r="K43" s="184"/>
      <c r="L43" s="144"/>
      <c r="M43" s="145"/>
      <c r="N43" s="196"/>
    </row>
    <row r="44" spans="1:15">
      <c r="A44" s="207"/>
      <c r="B44" s="203"/>
      <c r="C44" s="183"/>
      <c r="D44" s="184"/>
      <c r="E44" s="144"/>
      <c r="F44" s="145"/>
      <c r="G44" s="197"/>
      <c r="H44" s="127"/>
      <c r="I44" s="206"/>
      <c r="J44" s="183"/>
      <c r="K44" s="184"/>
      <c r="L44" s="144"/>
      <c r="M44" s="145"/>
      <c r="N44" s="197"/>
      <c r="O44" s="185" t="s">
        <v>13</v>
      </c>
    </row>
    <row r="45" spans="1:15">
      <c r="A45" s="129"/>
    </row>
    <row r="46" spans="1:15">
      <c r="A46" s="129"/>
    </row>
    <row r="47" spans="1:15">
      <c r="A47" s="130" t="s">
        <v>87</v>
      </c>
      <c r="B47" s="131"/>
      <c r="C47" s="131"/>
      <c r="D47" s="132"/>
      <c r="E47" s="132"/>
      <c r="F47" s="133"/>
      <c r="G47" s="131"/>
      <c r="H47" s="131"/>
      <c r="I47" s="131"/>
      <c r="J47" s="131"/>
      <c r="K47" s="132"/>
      <c r="L47" s="132"/>
      <c r="M47" s="132"/>
      <c r="N47" s="131"/>
      <c r="O47" s="134"/>
    </row>
    <row r="48" spans="1:15">
      <c r="A48" s="135"/>
      <c r="B48" s="136"/>
      <c r="C48" s="136"/>
      <c r="D48" s="137"/>
      <c r="E48" s="137"/>
      <c r="F48" s="138"/>
      <c r="G48" s="136"/>
      <c r="H48" s="136"/>
      <c r="I48" s="136"/>
      <c r="J48" s="136"/>
      <c r="K48" s="137"/>
      <c r="L48" s="137"/>
      <c r="M48" s="137"/>
      <c r="N48" s="136"/>
      <c r="O48" s="139"/>
    </row>
    <row r="49" spans="1:15">
      <c r="A49" s="198">
        <f>A26</f>
        <v>0</v>
      </c>
      <c r="B49" s="200" t="str">
        <f>B8</f>
        <v>Torquay G.C</v>
      </c>
      <c r="C49" s="146" t="str">
        <f>J26</f>
        <v>Martyn Moore</v>
      </c>
      <c r="D49" s="147">
        <f>K26</f>
        <v>18.5</v>
      </c>
      <c r="E49" s="137"/>
      <c r="F49" s="150">
        <f>M26</f>
        <v>18</v>
      </c>
      <c r="G49" s="200">
        <f>N26</f>
        <v>36</v>
      </c>
      <c r="H49" s="136"/>
      <c r="I49" s="194">
        <f>A32</f>
        <v>0</v>
      </c>
      <c r="J49" s="194">
        <f>B9</f>
        <v>0</v>
      </c>
      <c r="K49" s="146" t="str">
        <f>J32</f>
        <v>Heidarpour,Abi</v>
      </c>
      <c r="L49" s="136"/>
      <c r="M49" s="147">
        <f t="shared" ref="M49:M54" si="16">K32</f>
        <v>12.1</v>
      </c>
      <c r="N49" s="150">
        <f>M32</f>
        <v>12</v>
      </c>
      <c r="O49" s="193">
        <f>N32</f>
        <v>41</v>
      </c>
    </row>
    <row r="50" spans="1:15">
      <c r="A50" s="198"/>
      <c r="B50" s="200"/>
      <c r="C50" s="146" t="str">
        <f t="shared" ref="C50:C54" si="17">J27</f>
        <v>Yeoman, Chris</v>
      </c>
      <c r="D50" s="147">
        <f>K27</f>
        <v>11.1</v>
      </c>
      <c r="E50" s="137"/>
      <c r="F50" s="150">
        <f t="shared" ref="F50:F54" si="18">M27</f>
        <v>11</v>
      </c>
      <c r="G50" s="200"/>
      <c r="H50" s="136"/>
      <c r="I50" s="194"/>
      <c r="J50" s="194"/>
      <c r="K50" s="146" t="str">
        <f t="shared" ref="K50:K54" si="19">J33</f>
        <v>Keen, Paul</v>
      </c>
      <c r="L50" s="136"/>
      <c r="M50" s="147">
        <f t="shared" si="16"/>
        <v>8.1</v>
      </c>
      <c r="N50" s="150">
        <f t="shared" ref="N50" si="20">M33</f>
        <v>8</v>
      </c>
      <c r="O50" s="193"/>
    </row>
    <row r="51" spans="1:15">
      <c r="A51" s="198">
        <f>A28</f>
        <v>0</v>
      </c>
      <c r="B51" s="200"/>
      <c r="C51" s="146" t="str">
        <f t="shared" si="17"/>
        <v>Goodrich, Mike</v>
      </c>
      <c r="D51" s="147">
        <f>K28</f>
        <v>10.3</v>
      </c>
      <c r="E51" s="137"/>
      <c r="F51" s="150">
        <f t="shared" si="18"/>
        <v>10</v>
      </c>
      <c r="G51" s="200">
        <f>N28</f>
        <v>36</v>
      </c>
      <c r="H51" s="136"/>
      <c r="I51" s="194">
        <f>A34</f>
        <v>0</v>
      </c>
      <c r="J51" s="194"/>
      <c r="K51" s="146" t="str">
        <f t="shared" si="19"/>
        <v>Ellison, Mel</v>
      </c>
      <c r="L51" s="136"/>
      <c r="M51" s="147">
        <f t="shared" si="16"/>
        <v>11.4</v>
      </c>
      <c r="N51" s="150">
        <f t="shared" ref="N51" si="21">M34</f>
        <v>11</v>
      </c>
      <c r="O51" s="193">
        <f>N34</f>
        <v>33</v>
      </c>
    </row>
    <row r="52" spans="1:15">
      <c r="A52" s="198"/>
      <c r="B52" s="200"/>
      <c r="C52" s="146" t="str">
        <f t="shared" si="17"/>
        <v>Hughes, Alan</v>
      </c>
      <c r="D52" s="147">
        <f>K29</f>
        <v>16.100000000000001</v>
      </c>
      <c r="E52" s="137"/>
      <c r="F52" s="150">
        <f t="shared" si="18"/>
        <v>15</v>
      </c>
      <c r="G52" s="200"/>
      <c r="H52" s="136"/>
      <c r="I52" s="194"/>
      <c r="J52" s="194"/>
      <c r="K52" s="146" t="str">
        <f t="shared" si="19"/>
        <v>French, Chris</v>
      </c>
      <c r="L52" s="136"/>
      <c r="M52" s="147">
        <f t="shared" si="16"/>
        <v>14.1</v>
      </c>
      <c r="N52" s="150">
        <f t="shared" ref="N52" si="22">M35</f>
        <v>14</v>
      </c>
      <c r="O52" s="193"/>
    </row>
    <row r="53" spans="1:15">
      <c r="A53" s="198">
        <f>A30</f>
        <v>0</v>
      </c>
      <c r="B53" s="200"/>
      <c r="C53" s="146" t="str">
        <f t="shared" si="17"/>
        <v>Pickworth, Bill</v>
      </c>
      <c r="D53" s="147">
        <f>K30</f>
        <v>13.6</v>
      </c>
      <c r="E53" s="137"/>
      <c r="F53" s="150">
        <f t="shared" si="18"/>
        <v>13</v>
      </c>
      <c r="G53" s="200">
        <f>N30</f>
        <v>33</v>
      </c>
      <c r="H53" s="136"/>
      <c r="I53" s="194">
        <f>A36</f>
        <v>0</v>
      </c>
      <c r="J53" s="194"/>
      <c r="K53" s="146" t="str">
        <f t="shared" si="19"/>
        <v>Jeffery, Mark</v>
      </c>
      <c r="L53" s="136"/>
      <c r="M53" s="147">
        <f t="shared" si="16"/>
        <v>10.4</v>
      </c>
      <c r="N53" s="150">
        <f t="shared" ref="N53" si="23">M36</f>
        <v>10</v>
      </c>
      <c r="O53" s="193">
        <f>N36</f>
        <v>42</v>
      </c>
    </row>
    <row r="54" spans="1:15">
      <c r="A54" s="198"/>
      <c r="B54" s="200"/>
      <c r="C54" s="146" t="str">
        <f t="shared" si="17"/>
        <v>McCarter, Mick</v>
      </c>
      <c r="D54" s="147">
        <f>K31</f>
        <v>9.5</v>
      </c>
      <c r="E54" s="137"/>
      <c r="F54" s="150">
        <f t="shared" si="18"/>
        <v>9</v>
      </c>
      <c r="G54" s="200"/>
      <c r="H54" s="136"/>
      <c r="I54" s="194"/>
      <c r="J54" s="194"/>
      <c r="K54" s="146" t="str">
        <f t="shared" si="19"/>
        <v>Raven, Peter</v>
      </c>
      <c r="L54" s="136"/>
      <c r="M54" s="147">
        <f t="shared" si="16"/>
        <v>8</v>
      </c>
      <c r="N54" s="150">
        <f t="shared" ref="N54" si="24">M37</f>
        <v>8</v>
      </c>
      <c r="O54" s="193"/>
    </row>
    <row r="55" spans="1:15">
      <c r="A55" s="198">
        <f>A39</f>
        <v>0</v>
      </c>
      <c r="B55" s="200"/>
      <c r="C55" s="146">
        <f>C39</f>
        <v>0</v>
      </c>
      <c r="D55" s="147">
        <f>D39</f>
        <v>0</v>
      </c>
      <c r="E55" s="137"/>
      <c r="F55" s="150">
        <f>F39</f>
        <v>0</v>
      </c>
      <c r="G55" s="200">
        <f>G39</f>
        <v>0</v>
      </c>
      <c r="H55" s="136"/>
      <c r="I55" s="194">
        <f>A39</f>
        <v>0</v>
      </c>
      <c r="J55" s="194"/>
      <c r="K55" s="146">
        <f>J39</f>
        <v>0</v>
      </c>
      <c r="L55" s="136"/>
      <c r="M55" s="147">
        <f t="shared" ref="M55:M60" si="25">K39</f>
        <v>0</v>
      </c>
      <c r="N55" s="150">
        <f>M39</f>
        <v>0</v>
      </c>
      <c r="O55" s="193">
        <f>N39</f>
        <v>0</v>
      </c>
    </row>
    <row r="56" spans="1:15">
      <c r="A56" s="198"/>
      <c r="B56" s="200"/>
      <c r="C56" s="146">
        <f t="shared" ref="C56:D60" si="26">C40</f>
        <v>0</v>
      </c>
      <c r="D56" s="147">
        <f t="shared" si="26"/>
        <v>0</v>
      </c>
      <c r="E56" s="137"/>
      <c r="F56" s="150">
        <f t="shared" ref="F56" si="27">F40</f>
        <v>0</v>
      </c>
      <c r="G56" s="200"/>
      <c r="H56" s="136"/>
      <c r="I56" s="194"/>
      <c r="J56" s="194"/>
      <c r="K56" s="146">
        <f t="shared" ref="K56:K60" si="28">J40</f>
        <v>0</v>
      </c>
      <c r="L56" s="136"/>
      <c r="M56" s="147">
        <f t="shared" si="25"/>
        <v>0</v>
      </c>
      <c r="N56" s="150">
        <f t="shared" ref="N56" si="29">M40</f>
        <v>0</v>
      </c>
      <c r="O56" s="193"/>
    </row>
    <row r="57" spans="1:15">
      <c r="A57" s="198">
        <f>A41</f>
        <v>0</v>
      </c>
      <c r="B57" s="200"/>
      <c r="C57" s="146">
        <f t="shared" si="26"/>
        <v>0</v>
      </c>
      <c r="D57" s="147">
        <f t="shared" si="26"/>
        <v>0</v>
      </c>
      <c r="E57" s="137"/>
      <c r="F57" s="150">
        <f t="shared" ref="F57" si="30">F41</f>
        <v>0</v>
      </c>
      <c r="G57" s="200">
        <f>G41</f>
        <v>0</v>
      </c>
      <c r="H57" s="136"/>
      <c r="I57" s="194">
        <f>A41</f>
        <v>0</v>
      </c>
      <c r="J57" s="194"/>
      <c r="K57" s="146">
        <f t="shared" si="28"/>
        <v>0</v>
      </c>
      <c r="L57" s="136"/>
      <c r="M57" s="147">
        <f t="shared" si="25"/>
        <v>0</v>
      </c>
      <c r="N57" s="150">
        <f t="shared" ref="N57" si="31">M41</f>
        <v>0</v>
      </c>
      <c r="O57" s="193">
        <f>N41</f>
        <v>0</v>
      </c>
    </row>
    <row r="58" spans="1:15">
      <c r="A58" s="198"/>
      <c r="B58" s="200"/>
      <c r="C58" s="146">
        <f t="shared" si="26"/>
        <v>0</v>
      </c>
      <c r="D58" s="147">
        <f t="shared" si="26"/>
        <v>0</v>
      </c>
      <c r="E58" s="137"/>
      <c r="F58" s="150">
        <f t="shared" ref="F58" si="32">F42</f>
        <v>0</v>
      </c>
      <c r="G58" s="200"/>
      <c r="H58" s="136"/>
      <c r="I58" s="194"/>
      <c r="J58" s="194"/>
      <c r="K58" s="146">
        <f t="shared" si="28"/>
        <v>0</v>
      </c>
      <c r="L58" s="136"/>
      <c r="M58" s="147">
        <f t="shared" si="25"/>
        <v>0</v>
      </c>
      <c r="N58" s="150">
        <f t="shared" ref="N58" si="33">M42</f>
        <v>0</v>
      </c>
      <c r="O58" s="193"/>
    </row>
    <row r="59" spans="1:15">
      <c r="A59" s="198">
        <f>A43</f>
        <v>0</v>
      </c>
      <c r="B59" s="200"/>
      <c r="C59" s="146">
        <f t="shared" si="26"/>
        <v>0</v>
      </c>
      <c r="D59" s="147">
        <f t="shared" si="26"/>
        <v>0</v>
      </c>
      <c r="E59" s="137"/>
      <c r="F59" s="150">
        <f t="shared" ref="F59" si="34">F43</f>
        <v>0</v>
      </c>
      <c r="G59" s="200">
        <f>G43</f>
        <v>0</v>
      </c>
      <c r="H59" s="136"/>
      <c r="I59" s="194">
        <f>A43</f>
        <v>0</v>
      </c>
      <c r="J59" s="194"/>
      <c r="K59" s="146">
        <f t="shared" si="28"/>
        <v>0</v>
      </c>
      <c r="L59" s="136"/>
      <c r="M59" s="147">
        <f t="shared" si="25"/>
        <v>0</v>
      </c>
      <c r="N59" s="150">
        <f t="shared" ref="N59" si="35">M43</f>
        <v>0</v>
      </c>
      <c r="O59" s="193">
        <f>N43</f>
        <v>0</v>
      </c>
    </row>
    <row r="60" spans="1:15">
      <c r="A60" s="199"/>
      <c r="B60" s="201"/>
      <c r="C60" s="148">
        <f t="shared" si="26"/>
        <v>0</v>
      </c>
      <c r="D60" s="149">
        <f t="shared" si="26"/>
        <v>0</v>
      </c>
      <c r="E60" s="141"/>
      <c r="F60" s="151">
        <f t="shared" ref="F60" si="36">F44</f>
        <v>0</v>
      </c>
      <c r="G60" s="201"/>
      <c r="H60" s="140"/>
      <c r="I60" s="202"/>
      <c r="J60" s="202"/>
      <c r="K60" s="148">
        <f t="shared" si="28"/>
        <v>0</v>
      </c>
      <c r="L60" s="140"/>
      <c r="M60" s="149">
        <f t="shared" si="25"/>
        <v>0</v>
      </c>
      <c r="N60" s="151">
        <f t="shared" ref="N60" si="37">M44</f>
        <v>0</v>
      </c>
      <c r="O60" s="195"/>
    </row>
  </sheetData>
  <sortState ref="O14:P22">
    <sortCondition ref="O14:O22"/>
  </sortState>
  <mergeCells count="84">
    <mergeCell ref="B2:C2"/>
    <mergeCell ref="F2:I2"/>
    <mergeCell ref="N43:N44"/>
    <mergeCell ref="A28:A29"/>
    <mergeCell ref="A30:A31"/>
    <mergeCell ref="A32:A33"/>
    <mergeCell ref="A34:A35"/>
    <mergeCell ref="G34:G35"/>
    <mergeCell ref="G30:G31"/>
    <mergeCell ref="N39:N40"/>
    <mergeCell ref="G41:G42"/>
    <mergeCell ref="N41:N42"/>
    <mergeCell ref="A41:A42"/>
    <mergeCell ref="A15:A16"/>
    <mergeCell ref="A17:A18"/>
    <mergeCell ref="A23:A24"/>
    <mergeCell ref="N15:N16"/>
    <mergeCell ref="G28:G29"/>
    <mergeCell ref="G32:G33"/>
    <mergeCell ref="G26:G27"/>
    <mergeCell ref="P18:X19"/>
    <mergeCell ref="P16:X16"/>
    <mergeCell ref="N26:N27"/>
    <mergeCell ref="N28:N29"/>
    <mergeCell ref="I26:I31"/>
    <mergeCell ref="I32:I37"/>
    <mergeCell ref="N30:N31"/>
    <mergeCell ref="P25:Y26"/>
    <mergeCell ref="G36:G37"/>
    <mergeCell ref="A26:A27"/>
    <mergeCell ref="I39:I44"/>
    <mergeCell ref="N32:N33"/>
    <mergeCell ref="N36:N37"/>
    <mergeCell ref="A43:A44"/>
    <mergeCell ref="A36:A37"/>
    <mergeCell ref="A39:A40"/>
    <mergeCell ref="G43:G44"/>
    <mergeCell ref="G39:G40"/>
    <mergeCell ref="B39:B44"/>
    <mergeCell ref="B26:B37"/>
    <mergeCell ref="B13:B24"/>
    <mergeCell ref="I13:I24"/>
    <mergeCell ref="A13:A14"/>
    <mergeCell ref="G13:G14"/>
    <mergeCell ref="G17:G18"/>
    <mergeCell ref="G19:G20"/>
    <mergeCell ref="G21:G22"/>
    <mergeCell ref="G23:G24"/>
    <mergeCell ref="A19:A20"/>
    <mergeCell ref="A21:A22"/>
    <mergeCell ref="G15:G16"/>
    <mergeCell ref="J49:J60"/>
    <mergeCell ref="I57:I58"/>
    <mergeCell ref="I49:I50"/>
    <mergeCell ref="I59:I60"/>
    <mergeCell ref="G57:G58"/>
    <mergeCell ref="G55:G56"/>
    <mergeCell ref="A59:A60"/>
    <mergeCell ref="G59:G60"/>
    <mergeCell ref="A49:A50"/>
    <mergeCell ref="G49:G50"/>
    <mergeCell ref="A51:A52"/>
    <mergeCell ref="G51:G52"/>
    <mergeCell ref="A53:A54"/>
    <mergeCell ref="G53:G54"/>
    <mergeCell ref="B49:B60"/>
    <mergeCell ref="A55:A56"/>
    <mergeCell ref="A57:A58"/>
    <mergeCell ref="K7:N9"/>
    <mergeCell ref="O49:O50"/>
    <mergeCell ref="I51:I52"/>
    <mergeCell ref="O51:O52"/>
    <mergeCell ref="O59:O60"/>
    <mergeCell ref="I53:I54"/>
    <mergeCell ref="O53:O54"/>
    <mergeCell ref="I55:I56"/>
    <mergeCell ref="O55:O56"/>
    <mergeCell ref="O57:O58"/>
    <mergeCell ref="N13:N14"/>
    <mergeCell ref="N17:N18"/>
    <mergeCell ref="N19:N20"/>
    <mergeCell ref="N21:N22"/>
    <mergeCell ref="N23:N24"/>
    <mergeCell ref="N34:N35"/>
  </mergeCells>
  <phoneticPr fontId="1" type="noConversion"/>
  <dataValidations xWindow="355" yWindow="384" count="2">
    <dataValidation type="decimal" allowBlank="1" showInputMessage="1" showErrorMessage="1" errorTitle="Handicap Index" error="Please enter to one decimal place i.e. 10.8" promptTitle="Handicap Index" prompt="Input Handicap Index  to one decimal place i.e. 10.8" sqref="K39:K44 D39:D44 D13:D24 K13:K24 K26:K37">
      <formula1>-2</formula1>
      <formula2>28</formula2>
    </dataValidation>
    <dataValidation allowBlank="1" showInputMessage="1" showErrorMessage="1" promptTitle="Player " prompt="Please enter player in format Surname, FirstName" sqref="J39:J44 C39:C44 C13:C24 J13:J24 J26:J37"/>
  </dataValidations>
  <printOptions horizontalCentered="1" verticalCentered="1" gridLines="1"/>
  <pageMargins left="0.24000000000000002" right="0.24000000000000002" top="0.31" bottom="0.39000000000000007" header="0.31" footer="0.12000000000000001"/>
  <headerFooter>
    <oddFooter>&amp;C
Printed &amp;D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T56"/>
  <sheetViews>
    <sheetView topLeftCell="A34" zoomScale="42" zoomScaleNormal="42" zoomScalePageLayoutView="42" workbookViewId="0">
      <selection activeCell="E52" sqref="E52"/>
    </sheetView>
  </sheetViews>
  <sheetFormatPr baseColWidth="10" defaultColWidth="8.83203125" defaultRowHeight="30" customHeight="1"/>
  <cols>
    <col min="1" max="1" width="11.83203125" style="16" customWidth="1"/>
    <col min="2" max="2" width="34.83203125" customWidth="1"/>
    <col min="3" max="4" width="8.83203125" style="3"/>
    <col min="5" max="5" width="13.83203125" style="4" customWidth="1"/>
    <col min="6" max="6" width="12.5" customWidth="1"/>
    <col min="7" max="7" width="4.33203125" customWidth="1"/>
    <col min="8" max="8" width="36.5" customWidth="1"/>
    <col min="9" max="10" width="7.5" style="3" customWidth="1"/>
    <col min="11" max="11" width="14.5" style="3" customWidth="1"/>
    <col min="12" max="12" width="12.1640625" customWidth="1"/>
    <col min="15" max="15" width="54.5" customWidth="1"/>
    <col min="16" max="16" width="11.5" customWidth="1"/>
    <col min="17" max="17" width="14.5" customWidth="1"/>
    <col min="18" max="18" width="13.33203125" customWidth="1"/>
    <col min="19" max="19" width="2.33203125" customWidth="1"/>
  </cols>
  <sheetData>
    <row r="1" spans="1:12" ht="30" customHeight="1"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s="28" customFormat="1" ht="30" customHeight="1">
      <c r="A2" s="99" t="s">
        <v>88</v>
      </c>
      <c r="B2" s="100" t="str">
        <f>'Start sheet'!B2</f>
        <v>Thurlestone Golf Club</v>
      </c>
      <c r="C2" s="101"/>
      <c r="D2" s="102" t="s">
        <v>89</v>
      </c>
      <c r="E2" s="240" t="str">
        <f>'Start sheet'!F2</f>
        <v>Friday 10th Sept  2021</v>
      </c>
      <c r="F2" s="240"/>
      <c r="G2" s="240"/>
      <c r="H2" s="240"/>
      <c r="I2" s="29"/>
      <c r="J2" s="29"/>
      <c r="K2" s="29"/>
    </row>
    <row r="3" spans="1:12" s="33" customFormat="1" ht="30" customHeight="1">
      <c r="A3" s="30"/>
      <c r="B3" s="31"/>
      <c r="C3" s="27"/>
      <c r="D3" s="27"/>
      <c r="E3" s="32"/>
      <c r="F3" s="32"/>
      <c r="I3" s="34"/>
      <c r="J3" s="34"/>
      <c r="K3" s="34"/>
    </row>
    <row r="4" spans="1:12" s="33" customFormat="1" ht="30" customHeight="1">
      <c r="A4" s="30" t="s">
        <v>81</v>
      </c>
      <c r="B4" s="35" t="str">
        <f>'Start sheet'!B5</f>
        <v xml:space="preserve">Thurlestone G. C </v>
      </c>
      <c r="C4" s="36"/>
      <c r="D4" s="36"/>
      <c r="E4" s="37"/>
      <c r="F4" s="38"/>
      <c r="H4" s="35" t="str">
        <f>'Start sheet'!B6</f>
        <v xml:space="preserve">Bigbury G.C </v>
      </c>
      <c r="I4" s="38"/>
      <c r="J4" s="38"/>
      <c r="K4" s="36"/>
      <c r="L4" s="38"/>
    </row>
    <row r="5" spans="1:12" s="33" customFormat="1" ht="9.75" customHeight="1">
      <c r="A5" s="39"/>
      <c r="C5" s="34"/>
      <c r="D5" s="34"/>
      <c r="E5" s="40"/>
      <c r="I5" s="34"/>
      <c r="J5" s="34"/>
      <c r="K5" s="34"/>
    </row>
    <row r="6" spans="1:12" s="46" customFormat="1" ht="45" customHeight="1">
      <c r="A6" s="41" t="s">
        <v>90</v>
      </c>
      <c r="B6" s="42" t="s">
        <v>78</v>
      </c>
      <c r="C6" s="43" t="s">
        <v>7</v>
      </c>
      <c r="D6" s="43" t="s">
        <v>8</v>
      </c>
      <c r="E6" s="44" t="s">
        <v>40</v>
      </c>
      <c r="F6" s="45" t="s">
        <v>77</v>
      </c>
      <c r="G6" s="178"/>
      <c r="H6" s="42" t="s">
        <v>78</v>
      </c>
      <c r="I6" s="43" t="s">
        <v>7</v>
      </c>
      <c r="J6" s="43" t="s">
        <v>8</v>
      </c>
      <c r="K6" s="44" t="s">
        <v>40</v>
      </c>
      <c r="L6" s="45" t="s">
        <v>77</v>
      </c>
    </row>
    <row r="7" spans="1:12" ht="30" customHeight="1">
      <c r="A7" s="232">
        <f>'Start sheet'!A13</f>
        <v>0</v>
      </c>
      <c r="B7" s="24">
        <f>'Start sheet'!D14</f>
        <v>15.6</v>
      </c>
      <c r="C7" s="25">
        <f>'Start sheet'!D13</f>
        <v>14.1</v>
      </c>
      <c r="D7" s="25">
        <f>'Start sheet'!E13</f>
        <v>16</v>
      </c>
      <c r="E7" s="26">
        <f>'Start sheet'!F13</f>
        <v>14</v>
      </c>
      <c r="F7" s="231">
        <f>'Start sheet'!G13</f>
        <v>38</v>
      </c>
      <c r="G7" s="241"/>
      <c r="H7" s="24" t="str">
        <f>'Start sheet'!J13</f>
        <v>Steve Ryder</v>
      </c>
      <c r="I7" s="25">
        <f>'Start sheet'!K13</f>
        <v>7.5</v>
      </c>
      <c r="J7" s="25">
        <f>'Start sheet'!L13</f>
        <v>8</v>
      </c>
      <c r="K7" s="26">
        <f>'Start sheet'!M13</f>
        <v>7</v>
      </c>
      <c r="L7" s="231">
        <f>'Start sheet'!N13</f>
        <v>36</v>
      </c>
    </row>
    <row r="8" spans="1:12" ht="30" customHeight="1">
      <c r="A8" s="232"/>
      <c r="B8" s="24" t="str">
        <f>'Start sheet'!C14</f>
        <v xml:space="preserve">Philip Laud </v>
      </c>
      <c r="C8" s="25" t="e">
        <f>'Start sheet'!#REF!</f>
        <v>#REF!</v>
      </c>
      <c r="D8" s="25">
        <f>'Start sheet'!E14</f>
        <v>18</v>
      </c>
      <c r="E8" s="26">
        <f>'Start sheet'!F14</f>
        <v>15</v>
      </c>
      <c r="F8" s="231"/>
      <c r="G8" s="241"/>
      <c r="H8" s="24" t="str">
        <f>'Start sheet'!J14</f>
        <v>David Moulding</v>
      </c>
      <c r="I8" s="25">
        <f>'Start sheet'!K14</f>
        <v>10.199999999999999</v>
      </c>
      <c r="J8" s="25">
        <f>'Start sheet'!L14</f>
        <v>12</v>
      </c>
      <c r="K8" s="26">
        <f>'Start sheet'!M14</f>
        <v>10</v>
      </c>
      <c r="L8" s="231"/>
    </row>
    <row r="9" spans="1:12" ht="30" customHeight="1">
      <c r="A9" s="232">
        <f>A7+TIME(0,'Start sheet'!$J$6,0)</f>
        <v>0</v>
      </c>
      <c r="B9" s="24" t="str">
        <f>'Start sheet'!C15</f>
        <v xml:space="preserve">Graeme Fairley </v>
      </c>
      <c r="C9" s="25">
        <f>'Start sheet'!D15</f>
        <v>6.2</v>
      </c>
      <c r="D9" s="25">
        <f>'Start sheet'!E15</f>
        <v>7</v>
      </c>
      <c r="E9" s="26">
        <f>'Start sheet'!F15</f>
        <v>6</v>
      </c>
      <c r="F9" s="231">
        <f>'Start sheet'!G15</f>
        <v>37</v>
      </c>
      <c r="G9" s="241"/>
      <c r="H9" s="24" t="str">
        <f>'Start sheet'!J15</f>
        <v>Roger Hurrell</v>
      </c>
      <c r="I9" s="25">
        <f>'Start sheet'!K15</f>
        <v>11.2</v>
      </c>
      <c r="J9" s="25">
        <f>'Start sheet'!L15</f>
        <v>13</v>
      </c>
      <c r="K9" s="26">
        <f>'Start sheet'!M15</f>
        <v>11</v>
      </c>
      <c r="L9" s="231">
        <f>'Start sheet'!N15</f>
        <v>39</v>
      </c>
    </row>
    <row r="10" spans="1:12" ht="30" customHeight="1">
      <c r="A10" s="232"/>
      <c r="B10" s="24" t="str">
        <f>'Start sheet'!C16</f>
        <v>Richard Lungmuss</v>
      </c>
      <c r="C10" s="25">
        <f>'Start sheet'!D16</f>
        <v>22.9</v>
      </c>
      <c r="D10" s="25">
        <f>'Start sheet'!E16</f>
        <v>26</v>
      </c>
      <c r="E10" s="26">
        <f>'Start sheet'!F16</f>
        <v>22</v>
      </c>
      <c r="F10" s="231"/>
      <c r="G10" s="241"/>
      <c r="H10" s="24" t="str">
        <f>'Start sheet'!J16</f>
        <v>Eddie Inch</v>
      </c>
      <c r="I10" s="25">
        <f>'Start sheet'!K16</f>
        <v>14.4</v>
      </c>
      <c r="J10" s="25">
        <f>'Start sheet'!L16</f>
        <v>16</v>
      </c>
      <c r="K10" s="26">
        <f>'Start sheet'!M16</f>
        <v>14</v>
      </c>
      <c r="L10" s="231"/>
    </row>
    <row r="11" spans="1:12" ht="30" customHeight="1">
      <c r="A11" s="232">
        <f>A9+TIME(0,'Start sheet'!$J$6,0)</f>
        <v>0</v>
      </c>
      <c r="B11" s="24" t="str">
        <f>'Start sheet'!C17</f>
        <v xml:space="preserve">Stewart Barnes </v>
      </c>
      <c r="C11" s="25">
        <f>'Start sheet'!D17</f>
        <v>6.7</v>
      </c>
      <c r="D11" s="25">
        <f>'Start sheet'!E17</f>
        <v>8</v>
      </c>
      <c r="E11" s="26">
        <f>'Start sheet'!F17</f>
        <v>7</v>
      </c>
      <c r="F11" s="231">
        <f>'Start sheet'!G17</f>
        <v>36</v>
      </c>
      <c r="G11" s="241"/>
      <c r="H11" s="24" t="str">
        <f>'Start sheet'!J17</f>
        <v>Tony Pitcher</v>
      </c>
      <c r="I11" s="25">
        <f>'Start sheet'!K17</f>
        <v>8.4</v>
      </c>
      <c r="J11" s="25">
        <f>'Start sheet'!L17</f>
        <v>10</v>
      </c>
      <c r="K11" s="26">
        <f>'Start sheet'!M17</f>
        <v>9</v>
      </c>
      <c r="L11" s="231">
        <f>'Start sheet'!N17</f>
        <v>39</v>
      </c>
    </row>
    <row r="12" spans="1:12" ht="30" customHeight="1">
      <c r="A12" s="232"/>
      <c r="B12" s="24" t="str">
        <f>'Start sheet'!C18</f>
        <v>Jeremy Poyntz</v>
      </c>
      <c r="C12" s="25">
        <f>'Start sheet'!D18</f>
        <v>18.7</v>
      </c>
      <c r="D12" s="25">
        <f>'Start sheet'!E18</f>
        <v>21</v>
      </c>
      <c r="E12" s="26">
        <f>'Start sheet'!F18</f>
        <v>18</v>
      </c>
      <c r="F12" s="231"/>
      <c r="G12" s="241"/>
      <c r="H12" s="24" t="str">
        <f>'Start sheet'!J18</f>
        <v>Jason Holtom</v>
      </c>
      <c r="I12" s="25">
        <f>'Start sheet'!K18</f>
        <v>11.6</v>
      </c>
      <c r="J12" s="25">
        <f>'Start sheet'!L18</f>
        <v>13</v>
      </c>
      <c r="K12" s="26">
        <f>'Start sheet'!M18</f>
        <v>11</v>
      </c>
      <c r="L12" s="231"/>
    </row>
    <row r="13" spans="1:12" ht="30" customHeight="1">
      <c r="A13" s="232">
        <f>A11+TIME(0,'Start sheet'!$J$6,0)</f>
        <v>0</v>
      </c>
      <c r="B13" s="24" t="str">
        <f>'Start sheet'!C19</f>
        <v>Peter Coates</v>
      </c>
      <c r="C13" s="25">
        <f>'Start sheet'!D19</f>
        <v>14.4</v>
      </c>
      <c r="D13" s="25">
        <f>'Start sheet'!E19</f>
        <v>16</v>
      </c>
      <c r="E13" s="26">
        <f>'Start sheet'!F19</f>
        <v>14</v>
      </c>
      <c r="F13" s="231">
        <f>'Start sheet'!G19</f>
        <v>35</v>
      </c>
      <c r="G13" s="241"/>
      <c r="H13" s="24" t="str">
        <f>'Start sheet'!J19</f>
        <v>Charlie Thomson</v>
      </c>
      <c r="I13" s="25">
        <f>'Start sheet'!K19</f>
        <v>9.8000000000000007</v>
      </c>
      <c r="J13" s="25">
        <f>'Start sheet'!L19</f>
        <v>11</v>
      </c>
      <c r="K13" s="26">
        <f>'Start sheet'!M19</f>
        <v>9</v>
      </c>
      <c r="L13" s="231">
        <f>'Start sheet'!N19</f>
        <v>34</v>
      </c>
    </row>
    <row r="14" spans="1:12" ht="30" customHeight="1">
      <c r="A14" s="232"/>
      <c r="B14" s="24" t="str">
        <f>'Start sheet'!C20</f>
        <v>Michael Croft</v>
      </c>
      <c r="C14" s="25">
        <f>'Start sheet'!D20</f>
        <v>20.3</v>
      </c>
      <c r="D14" s="25">
        <f>'Start sheet'!E20</f>
        <v>23</v>
      </c>
      <c r="E14" s="26">
        <f>'Start sheet'!F20</f>
        <v>20</v>
      </c>
      <c r="F14" s="231"/>
      <c r="G14" s="241"/>
      <c r="H14" s="24" t="str">
        <f>'Start sheet'!J20</f>
        <v>Tony Bunch</v>
      </c>
      <c r="I14" s="25">
        <f>'Start sheet'!K20</f>
        <v>14.4</v>
      </c>
      <c r="J14" s="25">
        <f>'Start sheet'!L20</f>
        <v>16</v>
      </c>
      <c r="K14" s="26">
        <f>'Start sheet'!M20</f>
        <v>14</v>
      </c>
      <c r="L14" s="231"/>
    </row>
    <row r="15" spans="1:12" ht="30" customHeight="1">
      <c r="A15" s="232">
        <f>A13+TIME(0,'Start sheet'!$J$6,0)</f>
        <v>0</v>
      </c>
      <c r="B15" s="24" t="str">
        <f>'Start sheet'!C21</f>
        <v xml:space="preserve">Bill Hutchison </v>
      </c>
      <c r="C15" s="25">
        <f>'Start sheet'!D21</f>
        <v>10.9</v>
      </c>
      <c r="D15" s="25">
        <f>'Start sheet'!E21</f>
        <v>12</v>
      </c>
      <c r="E15" s="26">
        <f>'Start sheet'!F21</f>
        <v>10</v>
      </c>
      <c r="F15" s="231">
        <f>'Start sheet'!G21</f>
        <v>35</v>
      </c>
      <c r="G15" s="241"/>
      <c r="H15" s="24" t="str">
        <f>'Start sheet'!J21</f>
        <v>Terry Alderton</v>
      </c>
      <c r="I15" s="25">
        <f>'Start sheet'!K21</f>
        <v>14.3</v>
      </c>
      <c r="J15" s="25">
        <f>'Start sheet'!L21</f>
        <v>16</v>
      </c>
      <c r="K15" s="26">
        <f>'Start sheet'!M21</f>
        <v>14</v>
      </c>
      <c r="L15" s="231">
        <f>'Start sheet'!N21</f>
        <v>38</v>
      </c>
    </row>
    <row r="16" spans="1:12" ht="30" customHeight="1">
      <c r="A16" s="232"/>
      <c r="B16" s="24" t="str">
        <f>'Start sheet'!C22</f>
        <v xml:space="preserve">Martin Oakes-Monger </v>
      </c>
      <c r="C16" s="25">
        <f>'Start sheet'!D22</f>
        <v>14.3</v>
      </c>
      <c r="D16" s="25">
        <f>'Start sheet'!E22</f>
        <v>16</v>
      </c>
      <c r="E16" s="26">
        <f>'Start sheet'!F22</f>
        <v>14</v>
      </c>
      <c r="F16" s="231"/>
      <c r="G16" s="241"/>
      <c r="H16" s="24" t="str">
        <f>'Start sheet'!J22</f>
        <v>Mike Heath</v>
      </c>
      <c r="I16" s="25">
        <f>'Start sheet'!K22</f>
        <v>17.600000000000001</v>
      </c>
      <c r="J16" s="25">
        <f>'Start sheet'!L22</f>
        <v>20</v>
      </c>
      <c r="K16" s="26">
        <f>'Start sheet'!M22</f>
        <v>17</v>
      </c>
      <c r="L16" s="231"/>
    </row>
    <row r="17" spans="1:20" ht="30" customHeight="1">
      <c r="A17" s="232">
        <f>A15+TIME(0,'Start sheet'!$J$6,0)</f>
        <v>0</v>
      </c>
      <c r="B17" s="24" t="str">
        <f>'Start sheet'!C23</f>
        <v>Alistair Whalley</v>
      </c>
      <c r="C17" s="25">
        <f>'Start sheet'!D23</f>
        <v>9.6</v>
      </c>
      <c r="D17" s="25">
        <f>'Start sheet'!E23</f>
        <v>11</v>
      </c>
      <c r="E17" s="26">
        <f>'Start sheet'!F23</f>
        <v>9</v>
      </c>
      <c r="F17" s="231">
        <f>'Start sheet'!G23</f>
        <v>26</v>
      </c>
      <c r="G17" s="241"/>
      <c r="H17" s="24" t="str">
        <f>'Start sheet'!J23</f>
        <v>Daveid Bogue</v>
      </c>
      <c r="I17" s="25">
        <f>'Start sheet'!K23</f>
        <v>16.600000000000001</v>
      </c>
      <c r="J17" s="25">
        <f>'Start sheet'!L23</f>
        <v>19</v>
      </c>
      <c r="K17" s="26">
        <f>'Start sheet'!M23</f>
        <v>16</v>
      </c>
      <c r="L17" s="231">
        <f>'Start sheet'!N23</f>
        <v>42</v>
      </c>
    </row>
    <row r="18" spans="1:20" ht="30" customHeight="1">
      <c r="A18" s="232"/>
      <c r="B18" s="24" t="str">
        <f>'Start sheet'!C24</f>
        <v xml:space="preserve">Malcolm Toone </v>
      </c>
      <c r="C18" s="25">
        <f>'Start sheet'!D24</f>
        <v>10.5</v>
      </c>
      <c r="D18" s="25">
        <f>'Start sheet'!E24</f>
        <v>12</v>
      </c>
      <c r="E18" s="26">
        <f>'Start sheet'!F24</f>
        <v>10</v>
      </c>
      <c r="F18" s="231"/>
      <c r="G18" s="241"/>
      <c r="H18" s="24" t="str">
        <f>'Start sheet'!J24</f>
        <v>Keith Naylor</v>
      </c>
      <c r="I18" s="25">
        <f>'Start sheet'!K24</f>
        <v>9.3000000000000007</v>
      </c>
      <c r="J18" s="25">
        <f>'Start sheet'!L24</f>
        <v>11</v>
      </c>
      <c r="K18" s="26">
        <f>'Start sheet'!M24</f>
        <v>9</v>
      </c>
      <c r="L18" s="231"/>
    </row>
    <row r="19" spans="1:20" ht="30" customHeight="1">
      <c r="A19" s="22"/>
      <c r="F19" s="3" t="s">
        <v>81</v>
      </c>
      <c r="K19" s="4" t="s">
        <v>81</v>
      </c>
      <c r="L19" s="3"/>
    </row>
    <row r="20" spans="1:20" ht="30" customHeight="1">
      <c r="A20" s="30" t="s">
        <v>81</v>
      </c>
      <c r="B20" s="35" t="str">
        <f>'Start sheet'!B7</f>
        <v>Dainton Park G.C</v>
      </c>
      <c r="C20" s="36"/>
      <c r="D20" s="36"/>
      <c r="E20" s="37"/>
      <c r="F20" s="5"/>
      <c r="H20" s="35" t="str">
        <f>'Start sheet'!B8</f>
        <v>Torquay G.C</v>
      </c>
      <c r="I20" s="38"/>
      <c r="J20" s="38"/>
      <c r="K20" s="36"/>
      <c r="L20" s="5"/>
    </row>
    <row r="21" spans="1:20" ht="9.75" customHeight="1">
      <c r="A21" s="39"/>
      <c r="B21" s="33"/>
      <c r="C21" s="34"/>
      <c r="D21" s="34"/>
      <c r="E21" s="40"/>
      <c r="H21" s="33"/>
      <c r="I21" s="34"/>
      <c r="J21" s="34"/>
      <c r="K21" s="34"/>
    </row>
    <row r="22" spans="1:20" s="13" customFormat="1" ht="46.5" customHeight="1" thickBot="1">
      <c r="A22" s="41" t="s">
        <v>90</v>
      </c>
      <c r="B22" s="42" t="s">
        <v>78</v>
      </c>
      <c r="C22" s="43" t="s">
        <v>7</v>
      </c>
      <c r="D22" s="43" t="s">
        <v>8</v>
      </c>
      <c r="E22" s="44" t="s">
        <v>40</v>
      </c>
      <c r="F22" s="12" t="s">
        <v>77</v>
      </c>
      <c r="G22" s="9"/>
      <c r="H22" s="42" t="s">
        <v>78</v>
      </c>
      <c r="I22" s="43" t="s">
        <v>7</v>
      </c>
      <c r="J22" s="43" t="s">
        <v>8</v>
      </c>
      <c r="K22" s="44" t="s">
        <v>40</v>
      </c>
      <c r="L22" s="12" t="s">
        <v>77</v>
      </c>
    </row>
    <row r="23" spans="1:20" ht="30" customHeight="1">
      <c r="A23" s="232">
        <f>A17+TIME(0,'Start sheet'!$J$6,0)</f>
        <v>0</v>
      </c>
      <c r="B23" s="24" t="str">
        <f>'Start sheet'!C26</f>
        <v>Andy Smith</v>
      </c>
      <c r="C23" s="25">
        <f>'Start sheet'!D26</f>
        <v>12</v>
      </c>
      <c r="D23" s="25">
        <f>'Start sheet'!E26</f>
        <v>14</v>
      </c>
      <c r="E23" s="26">
        <f>'Start sheet'!F26</f>
        <v>12</v>
      </c>
      <c r="F23" s="231">
        <f>'Start sheet'!G26</f>
        <v>36</v>
      </c>
      <c r="G23" s="233"/>
      <c r="H23" s="24" t="str">
        <f>'Start sheet'!J26</f>
        <v>Martyn Moore</v>
      </c>
      <c r="I23" s="25">
        <f>'Start sheet'!K26</f>
        <v>18.5</v>
      </c>
      <c r="J23" s="25">
        <f>'Start sheet'!L26</f>
        <v>21</v>
      </c>
      <c r="K23" s="26">
        <f>'Start sheet'!M26</f>
        <v>18</v>
      </c>
      <c r="L23" s="238">
        <f>'Start sheet'!N26</f>
        <v>36</v>
      </c>
    </row>
    <row r="24" spans="1:20" ht="30" customHeight="1">
      <c r="A24" s="232"/>
      <c r="B24" s="24" t="str">
        <f>'Start sheet'!C27</f>
        <v>Jim Barrett</v>
      </c>
      <c r="C24" s="25">
        <f>'Start sheet'!D27</f>
        <v>13.5</v>
      </c>
      <c r="D24" s="25">
        <f>'Start sheet'!E27</f>
        <v>15</v>
      </c>
      <c r="E24" s="26">
        <f>'Start sheet'!F27</f>
        <v>13</v>
      </c>
      <c r="F24" s="231"/>
      <c r="G24" s="234"/>
      <c r="H24" s="24" t="str">
        <f>'Start sheet'!J27</f>
        <v>Yeoman, Chris</v>
      </c>
      <c r="I24" s="25">
        <f>'Start sheet'!K27</f>
        <v>11.1</v>
      </c>
      <c r="J24" s="25">
        <f>'Start sheet'!L27</f>
        <v>13</v>
      </c>
      <c r="K24" s="26">
        <f>'Start sheet'!M27</f>
        <v>11</v>
      </c>
      <c r="L24" s="231"/>
    </row>
    <row r="25" spans="1:20" ht="30" customHeight="1">
      <c r="A25" s="232">
        <f>A23+TIME(0,'Start sheet'!$J$6,0)</f>
        <v>0</v>
      </c>
      <c r="B25" s="24" t="str">
        <f>'Start sheet'!C28</f>
        <v>Howard Chapman</v>
      </c>
      <c r="C25" s="25">
        <f>'Start sheet'!D28</f>
        <v>14.7</v>
      </c>
      <c r="D25" s="25">
        <f>'Start sheet'!E28</f>
        <v>17</v>
      </c>
      <c r="E25" s="26">
        <f>'Start sheet'!F28</f>
        <v>14</v>
      </c>
      <c r="F25" s="231">
        <f>'Start sheet'!G28</f>
        <v>42</v>
      </c>
      <c r="G25" s="234"/>
      <c r="H25" s="24" t="str">
        <f>'Start sheet'!J28</f>
        <v>Goodrich, Mike</v>
      </c>
      <c r="I25" s="25">
        <f>'Start sheet'!K28</f>
        <v>10.3</v>
      </c>
      <c r="J25" s="25">
        <f>'Start sheet'!L28</f>
        <v>12</v>
      </c>
      <c r="K25" s="26">
        <f>'Start sheet'!M28</f>
        <v>10</v>
      </c>
      <c r="L25" s="238">
        <f>'Start sheet'!N28</f>
        <v>36</v>
      </c>
    </row>
    <row r="26" spans="1:20" ht="30" customHeight="1">
      <c r="A26" s="232"/>
      <c r="B26" s="24" t="str">
        <f>'Start sheet'!C29</f>
        <v>Toby Downer</v>
      </c>
      <c r="C26" s="25">
        <f>'Start sheet'!D29</f>
        <v>18.899999999999999</v>
      </c>
      <c r="D26" s="25">
        <f>'Start sheet'!E29</f>
        <v>21</v>
      </c>
      <c r="E26" s="26">
        <f>'Start sheet'!F29</f>
        <v>18</v>
      </c>
      <c r="F26" s="231"/>
      <c r="G26" s="234"/>
      <c r="H26" s="24" t="str">
        <f>'Start sheet'!J29</f>
        <v>Hughes, Alan</v>
      </c>
      <c r="I26" s="25">
        <f>'Start sheet'!K29</f>
        <v>16.100000000000001</v>
      </c>
      <c r="J26" s="25">
        <f>'Start sheet'!L29</f>
        <v>18</v>
      </c>
      <c r="K26" s="26">
        <f>'Start sheet'!M29</f>
        <v>15</v>
      </c>
      <c r="L26" s="231"/>
    </row>
    <row r="27" spans="1:20" ht="30" customHeight="1">
      <c r="A27" s="232">
        <f>A25+TIME(0,'Start sheet'!$J$6,0)</f>
        <v>0</v>
      </c>
      <c r="B27" s="24" t="str">
        <f>'Start sheet'!C30</f>
        <v>Garry White</v>
      </c>
      <c r="C27" s="25">
        <f>'Start sheet'!D30</f>
        <v>12.1</v>
      </c>
      <c r="D27" s="25">
        <f>'Start sheet'!E30</f>
        <v>14</v>
      </c>
      <c r="E27" s="26">
        <f>'Start sheet'!F30</f>
        <v>12</v>
      </c>
      <c r="F27" s="231">
        <f>'Start sheet'!G30</f>
        <v>35</v>
      </c>
      <c r="G27" s="234"/>
      <c r="H27" s="24" t="str">
        <f>'Start sheet'!J30</f>
        <v>Pickworth, Bill</v>
      </c>
      <c r="I27" s="25">
        <f>'Start sheet'!K30</f>
        <v>13.6</v>
      </c>
      <c r="J27" s="25">
        <f>'Start sheet'!L30</f>
        <v>15</v>
      </c>
      <c r="K27" s="26">
        <f>'Start sheet'!M30</f>
        <v>13</v>
      </c>
      <c r="L27" s="238">
        <f>'Start sheet'!N30</f>
        <v>33</v>
      </c>
    </row>
    <row r="28" spans="1:20" ht="30" customHeight="1">
      <c r="A28" s="232"/>
      <c r="B28" s="24" t="str">
        <f>'Start sheet'!C31</f>
        <v>Terry Membery</v>
      </c>
      <c r="C28" s="25">
        <f>'Start sheet'!D31</f>
        <v>15.9</v>
      </c>
      <c r="D28" s="25">
        <f>'Start sheet'!E31</f>
        <v>18</v>
      </c>
      <c r="E28" s="26">
        <f>'Start sheet'!F31</f>
        <v>15</v>
      </c>
      <c r="F28" s="231"/>
      <c r="G28" s="234"/>
      <c r="H28" s="24" t="str">
        <f>'Start sheet'!J31</f>
        <v>McCarter, Mick</v>
      </c>
      <c r="I28" s="25">
        <f>'Start sheet'!K31</f>
        <v>9.5</v>
      </c>
      <c r="J28" s="25">
        <f>'Start sheet'!L31</f>
        <v>11</v>
      </c>
      <c r="K28" s="26">
        <f>'Start sheet'!M31</f>
        <v>9</v>
      </c>
      <c r="L28" s="231"/>
    </row>
    <row r="29" spans="1:20" ht="30" customHeight="1">
      <c r="A29" s="23"/>
      <c r="B29" s="15"/>
      <c r="C29" s="14"/>
      <c r="D29" s="14"/>
      <c r="E29" s="17"/>
      <c r="F29" s="18"/>
      <c r="G29" s="235"/>
      <c r="H29" s="56"/>
      <c r="I29" s="52"/>
      <c r="J29" s="52"/>
      <c r="K29" s="53"/>
      <c r="L29" s="19"/>
    </row>
    <row r="30" spans="1:20" ht="30" customHeight="1">
      <c r="A30" s="47"/>
      <c r="B30" s="48" t="str">
        <f>'Start sheet'!B7</f>
        <v>Dainton Park G.C</v>
      </c>
      <c r="C30" s="49"/>
      <c r="D30" s="49"/>
      <c r="E30" s="50"/>
      <c r="F30" s="20"/>
      <c r="G30" s="235"/>
      <c r="H30" s="57">
        <f>'Start sheet'!B9</f>
        <v>0</v>
      </c>
      <c r="I30" s="49"/>
      <c r="J30" s="49"/>
      <c r="K30" s="50"/>
      <c r="L30" s="21"/>
      <c r="N30" s="172"/>
      <c r="O30" s="172"/>
      <c r="P30" s="172"/>
      <c r="Q30" s="172"/>
      <c r="R30" s="172"/>
      <c r="S30" s="172"/>
      <c r="T30" s="172"/>
    </row>
    <row r="31" spans="1:20" ht="5.25" customHeight="1">
      <c r="A31" s="47"/>
      <c r="B31" s="51"/>
      <c r="C31" s="52"/>
      <c r="D31" s="52"/>
      <c r="E31" s="53"/>
      <c r="F31" s="18"/>
      <c r="G31" s="235"/>
      <c r="H31" s="58"/>
      <c r="I31" s="52"/>
      <c r="J31" s="52"/>
      <c r="K31" s="53"/>
      <c r="L31" s="19"/>
      <c r="N31" s="172"/>
      <c r="O31" s="172"/>
      <c r="P31" s="172"/>
      <c r="Q31" s="172"/>
      <c r="R31" s="172"/>
      <c r="S31" s="172"/>
      <c r="T31" s="172"/>
    </row>
    <row r="32" spans="1:20" s="13" customFormat="1" ht="46.5" customHeight="1">
      <c r="A32" s="41" t="s">
        <v>90</v>
      </c>
      <c r="B32" s="42" t="s">
        <v>78</v>
      </c>
      <c r="C32" s="43" t="s">
        <v>7</v>
      </c>
      <c r="D32" s="43" t="s">
        <v>8</v>
      </c>
      <c r="E32" s="44" t="s">
        <v>40</v>
      </c>
      <c r="F32" s="12" t="s">
        <v>77</v>
      </c>
      <c r="G32" s="235"/>
      <c r="H32" s="42" t="s">
        <v>78</v>
      </c>
      <c r="I32" s="43" t="s">
        <v>7</v>
      </c>
      <c r="J32" s="43" t="s">
        <v>8</v>
      </c>
      <c r="K32" s="44" t="s">
        <v>40</v>
      </c>
      <c r="L32" s="12" t="s">
        <v>77</v>
      </c>
      <c r="N32" s="168"/>
      <c r="O32" s="173"/>
      <c r="P32" s="174"/>
      <c r="Q32" s="174"/>
      <c r="R32" s="175"/>
      <c r="S32" s="168"/>
      <c r="T32" s="168"/>
    </row>
    <row r="33" spans="1:20" ht="30" customHeight="1">
      <c r="A33" s="232">
        <f>A27+TIME(0,'Start sheet'!$J$6,0)</f>
        <v>0</v>
      </c>
      <c r="B33" s="152" t="str">
        <f>'Start sheet'!C32</f>
        <v>Colin Evans</v>
      </c>
      <c r="C33" s="25">
        <f>'Start sheet'!D32</f>
        <v>13.3</v>
      </c>
      <c r="D33" s="25">
        <f>'Start sheet'!E32</f>
        <v>15</v>
      </c>
      <c r="E33" s="26">
        <f>'Start sheet'!F32</f>
        <v>13</v>
      </c>
      <c r="F33" s="231">
        <f>'Start sheet'!G32</f>
        <v>38</v>
      </c>
      <c r="G33" s="234"/>
      <c r="H33" s="152" t="str">
        <f>'Start sheet'!J32</f>
        <v>Heidarpour,Abi</v>
      </c>
      <c r="I33" s="25">
        <f>'Start sheet'!K32</f>
        <v>12.1</v>
      </c>
      <c r="J33" s="25">
        <f>'Start sheet'!L32</f>
        <v>14</v>
      </c>
      <c r="K33" s="26">
        <f>'Start sheet'!M32</f>
        <v>12</v>
      </c>
      <c r="L33" s="231">
        <f>'Start sheet'!N32</f>
        <v>41</v>
      </c>
      <c r="N33" s="172"/>
      <c r="O33" s="176"/>
      <c r="P33" s="177"/>
      <c r="Q33" s="177"/>
      <c r="R33" s="177"/>
      <c r="S33" s="172"/>
      <c r="T33" s="172"/>
    </row>
    <row r="34" spans="1:20" ht="30" customHeight="1">
      <c r="A34" s="232"/>
      <c r="B34" s="152" t="str">
        <f>'Start sheet'!C33</f>
        <v>Roger Carpenter</v>
      </c>
      <c r="C34" s="25">
        <f>'Start sheet'!D33</f>
        <v>14.2</v>
      </c>
      <c r="D34" s="25">
        <f>'Start sheet'!E33</f>
        <v>16</v>
      </c>
      <c r="E34" s="26">
        <f>'Start sheet'!F33</f>
        <v>14</v>
      </c>
      <c r="F34" s="231"/>
      <c r="G34" s="234"/>
      <c r="H34" s="152" t="str">
        <f>'Start sheet'!J33</f>
        <v>Keen, Paul</v>
      </c>
      <c r="I34" s="25">
        <f>'Start sheet'!K33</f>
        <v>8.1</v>
      </c>
      <c r="J34" s="25">
        <f>'Start sheet'!L33</f>
        <v>9</v>
      </c>
      <c r="K34" s="26">
        <f>'Start sheet'!M33</f>
        <v>8</v>
      </c>
      <c r="L34" s="231"/>
      <c r="N34" s="172"/>
      <c r="O34" s="176"/>
      <c r="P34" s="177"/>
      <c r="Q34" s="177"/>
      <c r="R34" s="177"/>
      <c r="S34" s="172"/>
      <c r="T34" s="172"/>
    </row>
    <row r="35" spans="1:20" ht="30" customHeight="1">
      <c r="A35" s="232">
        <f>A33+TIME(0,'Start sheet'!$J$6,0)</f>
        <v>0</v>
      </c>
      <c r="B35" s="152" t="str">
        <f>'Start sheet'!C34</f>
        <v>Charlie Cruikshanks</v>
      </c>
      <c r="C35" s="25">
        <f>'Start sheet'!D34</f>
        <v>13.3</v>
      </c>
      <c r="D35" s="25">
        <f>'Start sheet'!E34</f>
        <v>15</v>
      </c>
      <c r="E35" s="26">
        <f>'Start sheet'!F34</f>
        <v>13</v>
      </c>
      <c r="F35" s="231">
        <f>'Start sheet'!G34</f>
        <v>34</v>
      </c>
      <c r="G35" s="234"/>
      <c r="H35" s="152" t="str">
        <f>'Start sheet'!J34</f>
        <v>Ellison, Mel</v>
      </c>
      <c r="I35" s="25">
        <f>'Start sheet'!K34</f>
        <v>11.4</v>
      </c>
      <c r="J35" s="25">
        <f>'Start sheet'!L34</f>
        <v>13</v>
      </c>
      <c r="K35" s="26">
        <f>'Start sheet'!M34</f>
        <v>11</v>
      </c>
      <c r="L35" s="231">
        <f>'Start sheet'!N34</f>
        <v>33</v>
      </c>
      <c r="N35" s="172"/>
      <c r="O35" s="176"/>
      <c r="P35" s="177"/>
      <c r="Q35" s="177"/>
      <c r="R35" s="177"/>
      <c r="S35" s="172"/>
      <c r="T35" s="172"/>
    </row>
    <row r="36" spans="1:20" ht="30" customHeight="1">
      <c r="A36" s="232"/>
      <c r="B36" s="152" t="str">
        <f>'Start sheet'!C35</f>
        <v>Chris Rowe</v>
      </c>
      <c r="C36" s="25">
        <f>'Start sheet'!D35</f>
        <v>16.600000000000001</v>
      </c>
      <c r="D36" s="25">
        <f>'Start sheet'!E35</f>
        <v>19</v>
      </c>
      <c r="E36" s="26">
        <f>'Start sheet'!F35</f>
        <v>16</v>
      </c>
      <c r="F36" s="231"/>
      <c r="G36" s="234"/>
      <c r="H36" s="152" t="str">
        <f>'Start sheet'!J35</f>
        <v>French, Chris</v>
      </c>
      <c r="I36" s="25">
        <f>'Start sheet'!K35</f>
        <v>14.1</v>
      </c>
      <c r="J36" s="25">
        <f>'Start sheet'!L35</f>
        <v>16</v>
      </c>
      <c r="K36" s="26">
        <f>'Start sheet'!M35</f>
        <v>14</v>
      </c>
      <c r="L36" s="231"/>
      <c r="N36" s="172"/>
      <c r="O36" s="176"/>
      <c r="P36" s="177"/>
      <c r="Q36" s="177"/>
      <c r="R36" s="177"/>
      <c r="S36" s="172"/>
      <c r="T36" s="172"/>
    </row>
    <row r="37" spans="1:20" ht="30" customHeight="1">
      <c r="A37" s="232">
        <f>A35+TIME(0,'Start sheet'!$J$6,0)</f>
        <v>0</v>
      </c>
      <c r="B37" s="152" t="str">
        <f>'Start sheet'!C36</f>
        <v>Mike Lang</v>
      </c>
      <c r="C37" s="25">
        <f>'Start sheet'!D36</f>
        <v>9.8000000000000007</v>
      </c>
      <c r="D37" s="25">
        <f>'Start sheet'!E36</f>
        <v>11</v>
      </c>
      <c r="E37" s="26">
        <f>'Start sheet'!F36</f>
        <v>9</v>
      </c>
      <c r="F37" s="231">
        <f>'Start sheet'!G36</f>
        <v>44</v>
      </c>
      <c r="G37" s="234"/>
      <c r="H37" s="152" t="str">
        <f>'Start sheet'!J36</f>
        <v>Jeffery, Mark</v>
      </c>
      <c r="I37" s="25">
        <f>'Start sheet'!K36</f>
        <v>10.4</v>
      </c>
      <c r="J37" s="25">
        <f>'Start sheet'!L36</f>
        <v>12</v>
      </c>
      <c r="K37" s="26">
        <f>'Start sheet'!M36</f>
        <v>10</v>
      </c>
      <c r="L37" s="231">
        <f>'Start sheet'!N36</f>
        <v>42</v>
      </c>
      <c r="N37" s="172"/>
      <c r="O37" s="176"/>
      <c r="P37" s="177"/>
      <c r="Q37" s="177"/>
      <c r="R37" s="177"/>
      <c r="S37" s="172"/>
      <c r="T37" s="172"/>
    </row>
    <row r="38" spans="1:20" ht="30" customHeight="1" thickBot="1">
      <c r="A38" s="232"/>
      <c r="B38" s="152" t="str">
        <f>'Start sheet'!C37</f>
        <v>Stuart Witheridge</v>
      </c>
      <c r="C38" s="25">
        <f>'Start sheet'!D37</f>
        <v>11.8</v>
      </c>
      <c r="D38" s="25">
        <f>'Start sheet'!E37</f>
        <v>13</v>
      </c>
      <c r="E38" s="26">
        <f>'Start sheet'!F37</f>
        <v>11</v>
      </c>
      <c r="F38" s="231"/>
      <c r="G38" s="236"/>
      <c r="H38" s="152" t="str">
        <f>'Start sheet'!J37</f>
        <v>Raven, Peter</v>
      </c>
      <c r="I38" s="25">
        <f>'Start sheet'!K37</f>
        <v>8</v>
      </c>
      <c r="J38" s="25">
        <f>'Start sheet'!L37</f>
        <v>9</v>
      </c>
      <c r="K38" s="26">
        <f>'Start sheet'!M37</f>
        <v>8</v>
      </c>
      <c r="L38" s="231"/>
      <c r="N38" s="172"/>
      <c r="O38" s="172"/>
      <c r="P38" s="172"/>
      <c r="Q38" s="172"/>
      <c r="R38" s="172"/>
      <c r="S38" s="172"/>
      <c r="T38" s="172"/>
    </row>
    <row r="39" spans="1:20" ht="30" customHeight="1">
      <c r="A39" s="54"/>
      <c r="B39" s="33"/>
      <c r="C39" s="34"/>
      <c r="D39" s="34"/>
      <c r="E39" s="40"/>
      <c r="F39" s="3"/>
      <c r="K39" s="4" t="s">
        <v>81</v>
      </c>
      <c r="L39" s="3"/>
    </row>
    <row r="40" spans="1:20" ht="30.75" customHeight="1">
      <c r="A40" s="39"/>
      <c r="B40" s="35" t="str">
        <f>'Start sheet'!B8</f>
        <v>Torquay G.C</v>
      </c>
      <c r="C40" s="36"/>
      <c r="D40" s="36"/>
      <c r="E40" s="38"/>
      <c r="F40" s="6"/>
      <c r="H40" s="8">
        <f>'Start sheet'!B9</f>
        <v>0</v>
      </c>
      <c r="I40" s="5"/>
      <c r="J40" s="5"/>
      <c r="K40" s="6"/>
      <c r="L40" s="5"/>
    </row>
    <row r="41" spans="1:20" ht="9" customHeight="1">
      <c r="A41" s="55"/>
      <c r="B41" s="34"/>
      <c r="C41" s="34"/>
      <c r="D41" s="34"/>
      <c r="E41" s="33"/>
      <c r="F41" s="3"/>
    </row>
    <row r="42" spans="1:20" s="13" customFormat="1" ht="39.75" customHeight="1">
      <c r="A42" s="41" t="s">
        <v>90</v>
      </c>
      <c r="B42" s="42" t="s">
        <v>78</v>
      </c>
      <c r="C42" s="43" t="s">
        <v>7</v>
      </c>
      <c r="D42" s="43" t="s">
        <v>8</v>
      </c>
      <c r="E42" s="44" t="s">
        <v>16</v>
      </c>
      <c r="F42" s="12" t="s">
        <v>77</v>
      </c>
      <c r="G42" s="9"/>
      <c r="H42" s="9" t="s">
        <v>78</v>
      </c>
      <c r="I42" s="10" t="s">
        <v>7</v>
      </c>
      <c r="J42" s="10" t="s">
        <v>8</v>
      </c>
      <c r="K42" s="11" t="s">
        <v>16</v>
      </c>
      <c r="L42" s="12" t="s">
        <v>77</v>
      </c>
    </row>
    <row r="43" spans="1:20" ht="30" customHeight="1">
      <c r="A43" s="232">
        <f>A37+TIME(0,'Start sheet'!$J$6,0)</f>
        <v>0</v>
      </c>
      <c r="B43" s="152">
        <f>'Start sheet'!C39</f>
        <v>0</v>
      </c>
      <c r="C43" s="25">
        <f>'Start sheet'!D39</f>
        <v>0</v>
      </c>
      <c r="D43" s="25">
        <f>'Start sheet'!E39</f>
        <v>0</v>
      </c>
      <c r="E43" s="26">
        <f>'Start sheet'!F39</f>
        <v>0</v>
      </c>
      <c r="F43" s="231">
        <f>'Start sheet'!G39</f>
        <v>0</v>
      </c>
      <c r="G43" s="237"/>
      <c r="H43" s="153">
        <f>'Start sheet'!J39</f>
        <v>0</v>
      </c>
      <c r="I43" s="81">
        <f>'Start sheet'!K39</f>
        <v>0</v>
      </c>
      <c r="J43" s="81">
        <f>'Start sheet'!L39</f>
        <v>0</v>
      </c>
      <c r="K43" s="81">
        <f>'Start sheet'!M39</f>
        <v>0</v>
      </c>
      <c r="L43" s="231">
        <f>'Start sheet'!N39</f>
        <v>0</v>
      </c>
    </row>
    <row r="44" spans="1:20" ht="30" customHeight="1">
      <c r="A44" s="232"/>
      <c r="B44" s="152">
        <f>'Start sheet'!C40</f>
        <v>0</v>
      </c>
      <c r="C44" s="25">
        <f>'Start sheet'!D40</f>
        <v>0</v>
      </c>
      <c r="D44" s="25">
        <f>'Start sheet'!E40</f>
        <v>0</v>
      </c>
      <c r="E44" s="26">
        <f>'Start sheet'!F40</f>
        <v>0</v>
      </c>
      <c r="F44" s="231"/>
      <c r="G44" s="237"/>
      <c r="H44" s="153">
        <f>'Start sheet'!J40</f>
        <v>0</v>
      </c>
      <c r="I44" s="81">
        <f>'Start sheet'!K40</f>
        <v>0</v>
      </c>
      <c r="J44" s="81">
        <f>'Start sheet'!L40</f>
        <v>0</v>
      </c>
      <c r="K44" s="81">
        <f>'Start sheet'!M40</f>
        <v>0</v>
      </c>
      <c r="L44" s="231"/>
    </row>
    <row r="45" spans="1:20" ht="30" customHeight="1">
      <c r="A45" s="232">
        <f>A43+TIME(0,'Start sheet'!$J$6,0)</f>
        <v>0</v>
      </c>
      <c r="B45" s="152">
        <f>'Start sheet'!C41</f>
        <v>0</v>
      </c>
      <c r="C45" s="25">
        <f>'Start sheet'!D41</f>
        <v>0</v>
      </c>
      <c r="D45" s="25">
        <f>'Start sheet'!E41</f>
        <v>0</v>
      </c>
      <c r="E45" s="26">
        <f>'Start sheet'!F41</f>
        <v>0</v>
      </c>
      <c r="F45" s="231">
        <f>'Start sheet'!G41</f>
        <v>0</v>
      </c>
      <c r="G45" s="237"/>
      <c r="H45" s="153">
        <f>'Start sheet'!J41</f>
        <v>0</v>
      </c>
      <c r="I45" s="81">
        <f>'Start sheet'!K41</f>
        <v>0</v>
      </c>
      <c r="J45" s="81">
        <f>'Start sheet'!L41</f>
        <v>0</v>
      </c>
      <c r="K45" s="81">
        <f>'Start sheet'!M41</f>
        <v>0</v>
      </c>
      <c r="L45" s="231">
        <f>'Start sheet'!N41</f>
        <v>0</v>
      </c>
    </row>
    <row r="46" spans="1:20" ht="30" customHeight="1">
      <c r="A46" s="232"/>
      <c r="B46" s="152">
        <f>'Start sheet'!C42</f>
        <v>0</v>
      </c>
      <c r="C46" s="25">
        <f>'Start sheet'!D42</f>
        <v>0</v>
      </c>
      <c r="D46" s="25">
        <f>'Start sheet'!E42</f>
        <v>0</v>
      </c>
      <c r="E46" s="26">
        <f>'Start sheet'!F42</f>
        <v>0</v>
      </c>
      <c r="F46" s="231"/>
      <c r="G46" s="237"/>
      <c r="H46" s="153">
        <f>'Start sheet'!J42</f>
        <v>0</v>
      </c>
      <c r="I46" s="81">
        <f>'Start sheet'!K42</f>
        <v>0</v>
      </c>
      <c r="J46" s="81">
        <f>'Start sheet'!L42</f>
        <v>0</v>
      </c>
      <c r="K46" s="81">
        <f>'Start sheet'!M42</f>
        <v>0</v>
      </c>
      <c r="L46" s="231"/>
    </row>
    <row r="47" spans="1:20" ht="30" customHeight="1">
      <c r="A47" s="232">
        <f>A45+TIME(0,'Start sheet'!$J$6,0)</f>
        <v>0</v>
      </c>
      <c r="B47" s="152">
        <f>'Start sheet'!C43</f>
        <v>0</v>
      </c>
      <c r="C47" s="25">
        <f>'Start sheet'!D43</f>
        <v>0</v>
      </c>
      <c r="D47" s="25">
        <f>'Start sheet'!E43</f>
        <v>0</v>
      </c>
      <c r="E47" s="26">
        <f>'Start sheet'!F43</f>
        <v>0</v>
      </c>
      <c r="F47" s="231">
        <f>'Start sheet'!G43</f>
        <v>0</v>
      </c>
      <c r="G47" s="237"/>
      <c r="H47" s="153">
        <f>'Start sheet'!J43</f>
        <v>0</v>
      </c>
      <c r="I47" s="81">
        <f>'Start sheet'!K43</f>
        <v>0</v>
      </c>
      <c r="J47" s="81">
        <f>'Start sheet'!L43</f>
        <v>0</v>
      </c>
      <c r="K47" s="81">
        <f>'Start sheet'!M43</f>
        <v>0</v>
      </c>
      <c r="L47" s="231">
        <f>'Start sheet'!N43</f>
        <v>0</v>
      </c>
    </row>
    <row r="48" spans="1:20" ht="30" customHeight="1">
      <c r="A48" s="232"/>
      <c r="B48" s="152">
        <f>'Start sheet'!C44</f>
        <v>0</v>
      </c>
      <c r="C48" s="25">
        <f>'Start sheet'!D44</f>
        <v>0</v>
      </c>
      <c r="D48" s="25">
        <f>'Start sheet'!E44</f>
        <v>0</v>
      </c>
      <c r="E48" s="26">
        <f>'Start sheet'!F44</f>
        <v>0</v>
      </c>
      <c r="F48" s="231"/>
      <c r="G48" s="237"/>
      <c r="H48" s="153">
        <f>'Start sheet'!J44</f>
        <v>0</v>
      </c>
      <c r="I48" s="81">
        <f>'Start sheet'!K44</f>
        <v>0</v>
      </c>
      <c r="J48" s="81">
        <f>'Start sheet'!L44</f>
        <v>0</v>
      </c>
      <c r="K48" s="81">
        <f>'Start sheet'!M44</f>
        <v>0</v>
      </c>
      <c r="L48" s="231"/>
    </row>
    <row r="49" spans="1:7" ht="13.25" customHeight="1">
      <c r="A49" s="54"/>
      <c r="B49" s="33"/>
      <c r="C49" s="34"/>
      <c r="D49" s="34"/>
      <c r="E49" s="40"/>
    </row>
    <row r="50" spans="1:7" ht="30" customHeight="1" thickBot="1"/>
    <row r="51" spans="1:7" ht="44.25" customHeight="1">
      <c r="A51" s="229" t="s">
        <v>76</v>
      </c>
      <c r="B51" s="230"/>
      <c r="C51" s="227" t="s">
        <v>38</v>
      </c>
      <c r="D51" s="228"/>
      <c r="E51" s="170" t="s">
        <v>39</v>
      </c>
      <c r="F51" s="225" t="s">
        <v>10</v>
      </c>
      <c r="G51" s="226"/>
    </row>
    <row r="52" spans="1:7" ht="30" customHeight="1">
      <c r="A52" s="215" t="str">
        <f>'Start sheet'!B5</f>
        <v xml:space="preserve">Thurlestone G. C </v>
      </c>
      <c r="B52" s="216"/>
      <c r="C52" s="217">
        <f>'Start sheet'!C5</f>
        <v>0</v>
      </c>
      <c r="D52" s="217"/>
      <c r="E52" s="169">
        <f>'Start sheet'!D5</f>
        <v>181</v>
      </c>
      <c r="F52" s="218">
        <f>'Start sheet'!E5</f>
        <v>26</v>
      </c>
      <c r="G52" s="219"/>
    </row>
    <row r="53" spans="1:7" ht="30" customHeight="1">
      <c r="A53" s="215" t="str">
        <f>'Start sheet'!B6</f>
        <v xml:space="preserve">Bigbury G.C </v>
      </c>
      <c r="B53" s="216"/>
      <c r="C53" s="217">
        <f>'Start sheet'!C6</f>
        <v>0</v>
      </c>
      <c r="D53" s="217"/>
      <c r="E53" s="169">
        <f>'Start sheet'!D6</f>
        <v>194</v>
      </c>
      <c r="F53" s="218">
        <f>'Start sheet'!E6</f>
        <v>34</v>
      </c>
      <c r="G53" s="219"/>
    </row>
    <row r="54" spans="1:7" ht="30" customHeight="1">
      <c r="A54" s="215" t="str">
        <f>'Start sheet'!B7</f>
        <v>Dainton Park G.C</v>
      </c>
      <c r="B54" s="216"/>
      <c r="C54" s="217">
        <f>'Start sheet'!C7</f>
        <v>0</v>
      </c>
      <c r="D54" s="217"/>
      <c r="E54" s="169">
        <f>'Start sheet'!D7</f>
        <v>195</v>
      </c>
      <c r="F54" s="218">
        <f>'Start sheet'!E7</f>
        <v>34</v>
      </c>
      <c r="G54" s="219"/>
    </row>
    <row r="55" spans="1:7" ht="30" customHeight="1">
      <c r="A55" s="215" t="str">
        <f>'Start sheet'!B8</f>
        <v>Torquay G.C</v>
      </c>
      <c r="B55" s="216"/>
      <c r="C55" s="217">
        <f>'Start sheet'!C8</f>
        <v>0</v>
      </c>
      <c r="D55" s="217"/>
      <c r="E55" s="169">
        <f>'Start sheet'!D8</f>
        <v>188</v>
      </c>
      <c r="F55" s="218">
        <f>'Start sheet'!E8</f>
        <v>33</v>
      </c>
      <c r="G55" s="219"/>
    </row>
    <row r="56" spans="1:7" ht="30" customHeight="1" thickBot="1">
      <c r="A56" s="220">
        <f>'Start sheet'!B9</f>
        <v>0</v>
      </c>
      <c r="B56" s="221"/>
      <c r="C56" s="222">
        <f>'Start sheet'!C9</f>
        <v>0</v>
      </c>
      <c r="D56" s="222"/>
      <c r="E56" s="171">
        <f>'Start sheet'!D9</f>
        <v>0</v>
      </c>
      <c r="F56" s="223">
        <f>'Start sheet'!E9</f>
        <v>0</v>
      </c>
      <c r="G56" s="224"/>
    </row>
  </sheetData>
  <mergeCells count="68">
    <mergeCell ref="B1:L1"/>
    <mergeCell ref="A43:A44"/>
    <mergeCell ref="A47:A48"/>
    <mergeCell ref="A45:A46"/>
    <mergeCell ref="A7:A8"/>
    <mergeCell ref="F7:F8"/>
    <mergeCell ref="A35:A36"/>
    <mergeCell ref="F35:F36"/>
    <mergeCell ref="A17:A18"/>
    <mergeCell ref="E2:H2"/>
    <mergeCell ref="L33:L34"/>
    <mergeCell ref="L7:L8"/>
    <mergeCell ref="G7:G18"/>
    <mergeCell ref="A9:A10"/>
    <mergeCell ref="F9:F10"/>
    <mergeCell ref="L9:L10"/>
    <mergeCell ref="A11:A12"/>
    <mergeCell ref="F11:F12"/>
    <mergeCell ref="L11:L12"/>
    <mergeCell ref="A13:A14"/>
    <mergeCell ref="F13:F14"/>
    <mergeCell ref="L13:L14"/>
    <mergeCell ref="A15:A16"/>
    <mergeCell ref="F15:F16"/>
    <mergeCell ref="L15:L16"/>
    <mergeCell ref="L25:L26"/>
    <mergeCell ref="A27:A28"/>
    <mergeCell ref="F27:F28"/>
    <mergeCell ref="L27:L28"/>
    <mergeCell ref="L17:L18"/>
    <mergeCell ref="A23:A24"/>
    <mergeCell ref="F23:F24"/>
    <mergeCell ref="L23:L24"/>
    <mergeCell ref="F17:F18"/>
    <mergeCell ref="L45:L46"/>
    <mergeCell ref="F47:F48"/>
    <mergeCell ref="L47:L48"/>
    <mergeCell ref="A37:A38"/>
    <mergeCell ref="F37:F38"/>
    <mergeCell ref="L37:L38"/>
    <mergeCell ref="F43:F44"/>
    <mergeCell ref="L43:L44"/>
    <mergeCell ref="G23:G38"/>
    <mergeCell ref="G43:G48"/>
    <mergeCell ref="F45:F46"/>
    <mergeCell ref="A33:A34"/>
    <mergeCell ref="F33:F34"/>
    <mergeCell ref="L35:L36"/>
    <mergeCell ref="A25:A26"/>
    <mergeCell ref="F25:F26"/>
    <mergeCell ref="F51:G51"/>
    <mergeCell ref="C51:D51"/>
    <mergeCell ref="A51:B51"/>
    <mergeCell ref="A52:B52"/>
    <mergeCell ref="C52:D52"/>
    <mergeCell ref="F52:G52"/>
    <mergeCell ref="A53:B53"/>
    <mergeCell ref="C53:D53"/>
    <mergeCell ref="F53:G53"/>
    <mergeCell ref="A54:B54"/>
    <mergeCell ref="C54:D54"/>
    <mergeCell ref="F54:G54"/>
    <mergeCell ref="A55:B55"/>
    <mergeCell ref="C55:D55"/>
    <mergeCell ref="F55:G55"/>
    <mergeCell ref="A56:B56"/>
    <mergeCell ref="C56:D56"/>
    <mergeCell ref="F56:G56"/>
  </mergeCells>
  <phoneticPr fontId="12" type="noConversion"/>
  <printOptions horizontalCentered="1" verticalCentered="1"/>
  <pageMargins left="0.39370078740157483" right="0.39370078740157483" top="0.39370078740157483" bottom="0.39370078740157483" header="0.31496062992125984" footer="0.31496062992125984"/>
  <headerFooter>
    <oddHeader>&amp;L&amp;"-,Bold"&amp;16&amp;K04+000SDSL&amp;C&amp;"-,Bold"&amp;20&amp;K04+000South Devon Seniors League&amp;R&amp;"-,Bold"&amp;16&amp;K04+000SDSL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89"/>
  <sheetViews>
    <sheetView topLeftCell="F11" workbookViewId="0">
      <selection activeCell="M60" sqref="M54:M60"/>
    </sheetView>
  </sheetViews>
  <sheetFormatPr baseColWidth="10" defaultColWidth="8.83203125" defaultRowHeight="14"/>
  <cols>
    <col min="1" max="1" width="10.5" style="3" customWidth="1"/>
    <col min="2" max="2" width="3.1640625" style="162" customWidth="1"/>
    <col min="3" max="3" width="26" customWidth="1"/>
    <col min="4" max="6" width="8.83203125" style="64"/>
    <col min="7" max="7" width="4.33203125" customWidth="1"/>
    <col min="8" max="8" width="4.5" style="76" customWidth="1"/>
    <col min="9" max="9" width="8.83203125" style="3"/>
    <col min="10" max="10" width="3.1640625" style="162" customWidth="1"/>
    <col min="11" max="11" width="28" customWidth="1"/>
    <col min="12" max="14" width="8.83203125" style="64"/>
    <col min="15" max="15" width="2.83203125" customWidth="1"/>
  </cols>
  <sheetData>
    <row r="1" spans="1:15">
      <c r="A1" s="165" t="s">
        <v>37</v>
      </c>
      <c r="B1" s="2"/>
      <c r="C1" s="1" t="str">
        <f>'Start sheet'!$B$5</f>
        <v xml:space="preserve">Thurlestone G. C </v>
      </c>
      <c r="D1" s="61"/>
      <c r="E1" s="61" t="str">
        <f>'Start sheet'!$K$3</f>
        <v>Yellow</v>
      </c>
      <c r="F1" s="61" t="s">
        <v>33</v>
      </c>
      <c r="G1" s="1"/>
      <c r="H1" s="82"/>
      <c r="I1" s="165" t="s">
        <v>37</v>
      </c>
      <c r="J1" s="2"/>
      <c r="K1" s="1" t="str">
        <f>'Start sheet'!$B$6</f>
        <v xml:space="preserve">Bigbury G.C </v>
      </c>
      <c r="L1" s="61"/>
      <c r="M1" s="61" t="str">
        <f>'Start sheet'!$K$3</f>
        <v>Yellow</v>
      </c>
      <c r="N1" s="61" t="s">
        <v>33</v>
      </c>
      <c r="O1" s="1"/>
    </row>
    <row r="2" spans="1:15">
      <c r="A2" s="65" t="s">
        <v>9</v>
      </c>
      <c r="B2" s="65"/>
      <c r="C2" s="66" t="str">
        <f>'Printable version'!B6</f>
        <v>Player</v>
      </c>
      <c r="D2" s="67" t="str">
        <f>'Printable version'!C6</f>
        <v>HI</v>
      </c>
      <c r="E2" s="67" t="str">
        <f>'Printable version'!D6</f>
        <v>CH</v>
      </c>
      <c r="F2" s="67" t="s">
        <v>17</v>
      </c>
      <c r="G2" s="1"/>
      <c r="H2" s="82"/>
      <c r="I2" s="65" t="s">
        <v>9</v>
      </c>
      <c r="J2" s="65"/>
      <c r="K2" s="66" t="str">
        <f>'Printable version'!H6</f>
        <v>Player</v>
      </c>
      <c r="L2" s="67" t="str">
        <f>'Printable version'!I6</f>
        <v>HI</v>
      </c>
      <c r="M2" s="67" t="str">
        <f>'Printable version'!J6</f>
        <v>CH</v>
      </c>
      <c r="N2" s="67" t="s">
        <v>17</v>
      </c>
      <c r="O2" s="1"/>
    </row>
    <row r="3" spans="1:15">
      <c r="A3" s="242"/>
      <c r="B3" s="159" t="s">
        <v>35</v>
      </c>
      <c r="C3" s="66" t="s">
        <v>98</v>
      </c>
      <c r="D3" s="68">
        <f>'Printable version'!C7</f>
        <v>14.1</v>
      </c>
      <c r="E3" s="69">
        <f>'Printable version'!D7</f>
        <v>16</v>
      </c>
      <c r="F3" s="69">
        <f>'Printable version'!E7</f>
        <v>14</v>
      </c>
      <c r="G3" s="1"/>
      <c r="H3" s="82"/>
      <c r="I3" s="242"/>
      <c r="J3" s="159" t="s">
        <v>35</v>
      </c>
      <c r="K3" s="66" t="str">
        <f>'Printable version'!H7</f>
        <v>Steve Ryder</v>
      </c>
      <c r="L3" s="68">
        <f>'Printable version'!I7</f>
        <v>7.5</v>
      </c>
      <c r="M3" s="69">
        <f>'Printable version'!J7</f>
        <v>8</v>
      </c>
      <c r="N3" s="69">
        <f>'Printable version'!K7</f>
        <v>7</v>
      </c>
      <c r="O3" s="1"/>
    </row>
    <row r="4" spans="1:15">
      <c r="A4" s="243"/>
      <c r="B4" s="160" t="s">
        <v>36</v>
      </c>
      <c r="C4" s="66" t="str">
        <f>'Printable version'!B8</f>
        <v xml:space="preserve">Philip Laud </v>
      </c>
      <c r="D4" s="68">
        <v>15.6</v>
      </c>
      <c r="E4" s="69">
        <f>'Printable version'!D8</f>
        <v>18</v>
      </c>
      <c r="F4" s="69">
        <f>'Printable version'!E8</f>
        <v>15</v>
      </c>
      <c r="G4" s="1"/>
      <c r="H4" s="82"/>
      <c r="I4" s="243"/>
      <c r="J4" s="160" t="s">
        <v>36</v>
      </c>
      <c r="K4" s="66" t="str">
        <f>'Printable version'!H8</f>
        <v>David Moulding</v>
      </c>
      <c r="L4" s="68">
        <f>'Printable version'!I8</f>
        <v>10.199999999999999</v>
      </c>
      <c r="M4" s="69">
        <f>'Printable version'!J8</f>
        <v>12</v>
      </c>
      <c r="N4" s="69">
        <f>'Printable version'!K8</f>
        <v>10</v>
      </c>
      <c r="O4" s="1"/>
    </row>
    <row r="5" spans="1:15" s="59" customFormat="1">
      <c r="A5" s="79"/>
      <c r="B5" s="79"/>
      <c r="C5" s="93"/>
      <c r="D5" s="91"/>
      <c r="E5" s="92"/>
      <c r="F5" s="92"/>
      <c r="G5" s="93"/>
      <c r="H5" s="94"/>
      <c r="I5" s="79"/>
      <c r="J5" s="79"/>
      <c r="K5" s="93"/>
      <c r="L5" s="91"/>
      <c r="M5" s="92"/>
      <c r="N5" s="92"/>
      <c r="O5" s="93"/>
    </row>
    <row r="6" spans="1:15" s="59" customFormat="1" ht="8.5" customHeight="1">
      <c r="A6" s="64"/>
      <c r="B6" s="64"/>
      <c r="C6" s="1"/>
      <c r="D6" s="62"/>
      <c r="E6" s="63"/>
      <c r="F6" s="63"/>
      <c r="G6" s="1"/>
      <c r="H6" s="82"/>
      <c r="I6" s="64"/>
      <c r="J6" s="64"/>
      <c r="K6" s="1"/>
      <c r="L6" s="62"/>
      <c r="M6" s="63"/>
      <c r="N6" s="63"/>
      <c r="O6" s="1"/>
    </row>
    <row r="7" spans="1:15" s="59" customFormat="1">
      <c r="A7" s="166" t="s">
        <v>37</v>
      </c>
      <c r="B7" s="64"/>
      <c r="C7" s="1" t="str">
        <f>'Start sheet'!$B$5</f>
        <v xml:space="preserve">Thurlestone G. C </v>
      </c>
      <c r="D7" s="62"/>
      <c r="E7" s="61" t="str">
        <f>'Start sheet'!$K$3</f>
        <v>Yellow</v>
      </c>
      <c r="F7" s="61" t="s">
        <v>33</v>
      </c>
      <c r="G7" s="1"/>
      <c r="H7" s="82"/>
      <c r="I7" s="166" t="s">
        <v>37</v>
      </c>
      <c r="J7" s="64"/>
      <c r="K7" s="1" t="str">
        <f>'Start sheet'!$B$6</f>
        <v xml:space="preserve">Bigbury G.C </v>
      </c>
      <c r="L7" s="62"/>
      <c r="M7" s="61" t="str">
        <f>'Start sheet'!$K$3</f>
        <v>Yellow</v>
      </c>
      <c r="N7" s="61" t="s">
        <v>33</v>
      </c>
      <c r="O7" s="1"/>
    </row>
    <row r="8" spans="1:15" s="59" customFormat="1">
      <c r="A8" s="70" t="s">
        <v>9</v>
      </c>
      <c r="B8" s="160"/>
      <c r="C8" s="66" t="s">
        <v>78</v>
      </c>
      <c r="D8" s="68" t="s">
        <v>7</v>
      </c>
      <c r="E8" s="69" t="s">
        <v>8</v>
      </c>
      <c r="F8" s="69" t="s">
        <v>17</v>
      </c>
      <c r="G8" s="1"/>
      <c r="H8" s="82"/>
      <c r="I8" s="70" t="s">
        <v>9</v>
      </c>
      <c r="J8" s="160"/>
      <c r="K8" s="66" t="s">
        <v>78</v>
      </c>
      <c r="L8" s="68" t="s">
        <v>7</v>
      </c>
      <c r="M8" s="69" t="s">
        <v>8</v>
      </c>
      <c r="N8" s="69" t="s">
        <v>17</v>
      </c>
      <c r="O8" s="1"/>
    </row>
    <row r="9" spans="1:15">
      <c r="A9" s="242"/>
      <c r="B9" s="159" t="s">
        <v>35</v>
      </c>
      <c r="C9" s="66" t="str">
        <f>'Printable version'!B9</f>
        <v xml:space="preserve">Graeme Fairley </v>
      </c>
      <c r="D9" s="68">
        <f>'Printable version'!C9</f>
        <v>6.2</v>
      </c>
      <c r="E9" s="69">
        <f>'Printable version'!D9</f>
        <v>7</v>
      </c>
      <c r="F9" s="69">
        <f>'Printable version'!E9</f>
        <v>6</v>
      </c>
      <c r="G9" s="1"/>
      <c r="H9" s="82"/>
      <c r="I9" s="242"/>
      <c r="J9" s="159" t="s">
        <v>35</v>
      </c>
      <c r="K9" s="66" t="str">
        <f>'Printable version'!H9</f>
        <v>Roger Hurrell</v>
      </c>
      <c r="L9" s="68">
        <f>'Printable version'!I9</f>
        <v>11.2</v>
      </c>
      <c r="M9" s="69">
        <f>'Printable version'!J9</f>
        <v>13</v>
      </c>
      <c r="N9" s="69">
        <f>'Printable version'!K9</f>
        <v>11</v>
      </c>
      <c r="O9" s="1"/>
    </row>
    <row r="10" spans="1:15">
      <c r="A10" s="243"/>
      <c r="B10" s="160" t="s">
        <v>36</v>
      </c>
      <c r="C10" s="66" t="str">
        <f>'Printable version'!B10</f>
        <v>Richard Lungmuss</v>
      </c>
      <c r="D10" s="68">
        <f>'Printable version'!C10</f>
        <v>22.9</v>
      </c>
      <c r="E10" s="69">
        <f>'Printable version'!D10</f>
        <v>26</v>
      </c>
      <c r="F10" s="69">
        <f>'Printable version'!E10</f>
        <v>22</v>
      </c>
      <c r="G10" s="1"/>
      <c r="H10" s="82"/>
      <c r="I10" s="243"/>
      <c r="J10" s="160" t="s">
        <v>36</v>
      </c>
      <c r="K10" s="66" t="str">
        <f>'Printable version'!H10</f>
        <v>Eddie Inch</v>
      </c>
      <c r="L10" s="68">
        <f>'Printable version'!I10</f>
        <v>14.4</v>
      </c>
      <c r="M10" s="69">
        <f>'Printable version'!J10</f>
        <v>16</v>
      </c>
      <c r="N10" s="69">
        <f>'Printable version'!K10</f>
        <v>14</v>
      </c>
      <c r="O10" s="1"/>
    </row>
    <row r="11" spans="1:15" s="76" customFormat="1" ht="14.5" customHeight="1">
      <c r="A11" s="97"/>
      <c r="B11" s="97"/>
      <c r="C11" s="93"/>
      <c r="D11" s="91"/>
      <c r="E11" s="92"/>
      <c r="F11" s="92"/>
      <c r="G11" s="93"/>
      <c r="H11" s="94"/>
      <c r="I11" s="79"/>
      <c r="J11" s="97"/>
      <c r="K11" s="93"/>
      <c r="L11" s="91"/>
      <c r="M11" s="92"/>
      <c r="N11" s="92"/>
      <c r="O11" s="1"/>
    </row>
    <row r="12" spans="1:15" s="76" customFormat="1" ht="5.5" customHeight="1">
      <c r="A12" s="154"/>
      <c r="B12" s="154"/>
      <c r="C12" s="90"/>
      <c r="D12" s="88"/>
      <c r="E12" s="89"/>
      <c r="F12" s="89"/>
      <c r="G12" s="1"/>
      <c r="H12" s="82"/>
      <c r="I12" s="78"/>
      <c r="J12" s="154"/>
      <c r="K12" s="90"/>
      <c r="L12" s="88"/>
      <c r="M12" s="89"/>
      <c r="N12" s="89"/>
      <c r="O12" s="1"/>
    </row>
    <row r="13" spans="1:15" s="59" customFormat="1">
      <c r="A13" s="166" t="s">
        <v>37</v>
      </c>
      <c r="B13" s="64"/>
      <c r="C13" s="1" t="str">
        <f>'Start sheet'!$B$5</f>
        <v xml:space="preserve">Thurlestone G. C </v>
      </c>
      <c r="D13" s="62"/>
      <c r="E13" s="61" t="str">
        <f>'Start sheet'!$K$3</f>
        <v>Yellow</v>
      </c>
      <c r="F13" s="61" t="s">
        <v>33</v>
      </c>
      <c r="G13" s="1"/>
      <c r="H13" s="82"/>
      <c r="I13" s="166" t="s">
        <v>37</v>
      </c>
      <c r="J13" s="64"/>
      <c r="K13" s="1" t="str">
        <f>'Start sheet'!$B$6</f>
        <v xml:space="preserve">Bigbury G.C </v>
      </c>
      <c r="L13" s="62"/>
      <c r="M13" s="61" t="str">
        <f>'Start sheet'!$K$3</f>
        <v>Yellow</v>
      </c>
      <c r="N13" s="61" t="s">
        <v>33</v>
      </c>
      <c r="O13" s="1"/>
    </row>
    <row r="14" spans="1:15" s="59" customFormat="1">
      <c r="A14" s="70" t="s">
        <v>9</v>
      </c>
      <c r="B14" s="160"/>
      <c r="C14" s="66" t="s">
        <v>78</v>
      </c>
      <c r="D14" s="68" t="s">
        <v>7</v>
      </c>
      <c r="E14" s="69" t="s">
        <v>8</v>
      </c>
      <c r="F14" s="69" t="s">
        <v>17</v>
      </c>
      <c r="G14" s="1"/>
      <c r="H14" s="82"/>
      <c r="I14" s="70" t="s">
        <v>9</v>
      </c>
      <c r="J14" s="160"/>
      <c r="K14" s="66" t="s">
        <v>78</v>
      </c>
      <c r="L14" s="68" t="s">
        <v>7</v>
      </c>
      <c r="M14" s="69" t="s">
        <v>8</v>
      </c>
      <c r="N14" s="69" t="s">
        <v>17</v>
      </c>
      <c r="O14" s="1"/>
    </row>
    <row r="15" spans="1:15">
      <c r="A15" s="242"/>
      <c r="B15" s="159" t="s">
        <v>35</v>
      </c>
      <c r="C15" s="66" t="str">
        <f>'Printable version'!B11</f>
        <v xml:space="preserve">Stewart Barnes </v>
      </c>
      <c r="D15" s="68">
        <f>'Printable version'!C11</f>
        <v>6.7</v>
      </c>
      <c r="E15" s="69">
        <f>'Printable version'!D11</f>
        <v>8</v>
      </c>
      <c r="F15" s="69">
        <f>'Printable version'!E11</f>
        <v>7</v>
      </c>
      <c r="G15" s="1"/>
      <c r="H15" s="82"/>
      <c r="I15" s="242"/>
      <c r="J15" s="159" t="s">
        <v>35</v>
      </c>
      <c r="K15" s="66" t="str">
        <f>'Printable version'!H11</f>
        <v>Tony Pitcher</v>
      </c>
      <c r="L15" s="68">
        <f>'Printable version'!I11</f>
        <v>8.4</v>
      </c>
      <c r="M15" s="69">
        <f>'Printable version'!J11</f>
        <v>10</v>
      </c>
      <c r="N15" s="69">
        <f>'Printable version'!K11</f>
        <v>9</v>
      </c>
      <c r="O15" s="1"/>
    </row>
    <row r="16" spans="1:15">
      <c r="A16" s="243"/>
      <c r="B16" s="160" t="s">
        <v>36</v>
      </c>
      <c r="C16" s="66" t="str">
        <f>'Printable version'!B12</f>
        <v>Jeremy Poyntz</v>
      </c>
      <c r="D16" s="68">
        <f>'Printable version'!C12</f>
        <v>18.7</v>
      </c>
      <c r="E16" s="69">
        <f>'Printable version'!D12</f>
        <v>21</v>
      </c>
      <c r="F16" s="69">
        <f>'Printable version'!E12</f>
        <v>18</v>
      </c>
      <c r="G16" s="1"/>
      <c r="H16" s="82"/>
      <c r="I16" s="243"/>
      <c r="J16" s="160" t="s">
        <v>36</v>
      </c>
      <c r="K16" s="66" t="str">
        <f>'Printable version'!H12</f>
        <v>Jason Holtom</v>
      </c>
      <c r="L16" s="68">
        <f>'Printable version'!I12</f>
        <v>11.6</v>
      </c>
      <c r="M16" s="69">
        <f>'Printable version'!J12</f>
        <v>13</v>
      </c>
      <c r="N16" s="69">
        <f>'Printable version'!K12</f>
        <v>11</v>
      </c>
      <c r="O16" s="1"/>
    </row>
    <row r="17" spans="1:15" s="59" customFormat="1">
      <c r="A17" s="79"/>
      <c r="B17" s="79"/>
      <c r="C17" s="93"/>
      <c r="D17" s="91"/>
      <c r="E17" s="92"/>
      <c r="F17" s="92"/>
      <c r="G17" s="93"/>
      <c r="H17" s="94"/>
      <c r="I17" s="79"/>
      <c r="J17" s="79"/>
      <c r="K17" s="93"/>
      <c r="L17" s="91"/>
      <c r="M17" s="92"/>
      <c r="N17" s="92"/>
      <c r="O17" s="93"/>
    </row>
    <row r="18" spans="1:15" s="59" customFormat="1" ht="6.5" customHeight="1">
      <c r="A18" s="64"/>
      <c r="B18" s="64"/>
      <c r="C18" s="1"/>
      <c r="D18" s="62"/>
      <c r="E18" s="63"/>
      <c r="F18" s="63"/>
      <c r="G18" s="1"/>
      <c r="H18" s="82"/>
      <c r="I18" s="64"/>
      <c r="J18" s="64"/>
      <c r="K18" s="1"/>
      <c r="L18" s="62"/>
      <c r="M18" s="63"/>
      <c r="N18" s="63"/>
      <c r="O18" s="1"/>
    </row>
    <row r="19" spans="1:15" s="59" customFormat="1">
      <c r="A19" s="166" t="s">
        <v>37</v>
      </c>
      <c r="B19" s="64"/>
      <c r="C19" s="1" t="str">
        <f>'Start sheet'!$B$5</f>
        <v xml:space="preserve">Thurlestone G. C </v>
      </c>
      <c r="D19" s="62"/>
      <c r="E19" s="61" t="str">
        <f>'Start sheet'!$K$3</f>
        <v>Yellow</v>
      </c>
      <c r="F19" s="61" t="s">
        <v>33</v>
      </c>
      <c r="G19" s="1"/>
      <c r="H19" s="82"/>
      <c r="I19" s="166" t="s">
        <v>37</v>
      </c>
      <c r="J19" s="64"/>
      <c r="K19" s="1" t="str">
        <f>'Start sheet'!$B$6</f>
        <v xml:space="preserve">Bigbury G.C </v>
      </c>
      <c r="L19" s="62"/>
      <c r="M19" s="61" t="str">
        <f>'Start sheet'!$K$3</f>
        <v>Yellow</v>
      </c>
      <c r="N19" s="61" t="s">
        <v>33</v>
      </c>
      <c r="O19" s="1"/>
    </row>
    <row r="20" spans="1:15" s="59" customFormat="1">
      <c r="A20" s="70" t="s">
        <v>9</v>
      </c>
      <c r="B20" s="160"/>
      <c r="C20" s="66" t="s">
        <v>78</v>
      </c>
      <c r="D20" s="68" t="s">
        <v>7</v>
      </c>
      <c r="E20" s="69" t="s">
        <v>8</v>
      </c>
      <c r="F20" s="69" t="s">
        <v>17</v>
      </c>
      <c r="G20" s="1"/>
      <c r="H20" s="82"/>
      <c r="I20" s="70" t="s">
        <v>9</v>
      </c>
      <c r="J20" s="160"/>
      <c r="K20" s="66" t="s">
        <v>78</v>
      </c>
      <c r="L20" s="68" t="s">
        <v>7</v>
      </c>
      <c r="M20" s="69" t="s">
        <v>8</v>
      </c>
      <c r="N20" s="69" t="s">
        <v>17</v>
      </c>
      <c r="O20" s="1"/>
    </row>
    <row r="21" spans="1:15">
      <c r="A21" s="242"/>
      <c r="B21" s="159" t="s">
        <v>35</v>
      </c>
      <c r="C21" s="66" t="str">
        <f>'Printable version'!B13</f>
        <v>Peter Coates</v>
      </c>
      <c r="D21" s="68">
        <f>'Printable version'!C13</f>
        <v>14.4</v>
      </c>
      <c r="E21" s="69">
        <f>'Printable version'!D13</f>
        <v>16</v>
      </c>
      <c r="F21" s="69">
        <f>'Printable version'!E13</f>
        <v>14</v>
      </c>
      <c r="G21" s="1"/>
      <c r="H21" s="82"/>
      <c r="I21" s="242"/>
      <c r="J21" s="159" t="s">
        <v>35</v>
      </c>
      <c r="K21" s="66" t="str">
        <f>'Printable version'!H13</f>
        <v>Charlie Thomson</v>
      </c>
      <c r="L21" s="68">
        <f>'Printable version'!I13</f>
        <v>9.8000000000000007</v>
      </c>
      <c r="M21" s="69">
        <f>'Printable version'!J13</f>
        <v>11</v>
      </c>
      <c r="N21" s="69">
        <f>'Printable version'!K13</f>
        <v>9</v>
      </c>
      <c r="O21" s="1"/>
    </row>
    <row r="22" spans="1:15">
      <c r="A22" s="243"/>
      <c r="B22" s="160" t="s">
        <v>36</v>
      </c>
      <c r="C22" s="66" t="str">
        <f>'Printable version'!B14</f>
        <v>Michael Croft</v>
      </c>
      <c r="D22" s="68">
        <f>'Printable version'!C14</f>
        <v>20.3</v>
      </c>
      <c r="E22" s="69">
        <f>'Printable version'!D14</f>
        <v>23</v>
      </c>
      <c r="F22" s="69">
        <f>'Printable version'!E14</f>
        <v>20</v>
      </c>
      <c r="G22" s="1"/>
      <c r="H22" s="82"/>
      <c r="I22" s="243"/>
      <c r="J22" s="160" t="s">
        <v>36</v>
      </c>
      <c r="K22" s="66" t="str">
        <f>'Printable version'!H14</f>
        <v>Tony Bunch</v>
      </c>
      <c r="L22" s="68">
        <f>'Printable version'!I14</f>
        <v>14.4</v>
      </c>
      <c r="M22" s="69">
        <f>'Printable version'!J14</f>
        <v>16</v>
      </c>
      <c r="N22" s="69">
        <f>'Printable version'!K14</f>
        <v>14</v>
      </c>
      <c r="O22" s="1"/>
    </row>
    <row r="23" spans="1:15" s="59" customFormat="1">
      <c r="A23" s="79"/>
      <c r="B23" s="79"/>
      <c r="C23" s="93"/>
      <c r="D23" s="91"/>
      <c r="E23" s="92"/>
      <c r="F23" s="92"/>
      <c r="G23" s="93"/>
      <c r="H23" s="94"/>
      <c r="I23" s="79"/>
      <c r="J23" s="79"/>
      <c r="K23" s="93"/>
      <c r="L23" s="91"/>
      <c r="M23" s="92"/>
      <c r="N23" s="92"/>
      <c r="O23" s="93"/>
    </row>
    <row r="24" spans="1:15" s="59" customFormat="1" ht="5.5" customHeight="1">
      <c r="A24" s="64"/>
      <c r="B24" s="64"/>
      <c r="C24" s="1"/>
      <c r="D24" s="62"/>
      <c r="E24" s="63"/>
      <c r="F24" s="63"/>
      <c r="G24" s="1"/>
      <c r="H24" s="82"/>
      <c r="I24" s="64"/>
      <c r="J24" s="64"/>
      <c r="K24" s="1"/>
      <c r="L24" s="62"/>
      <c r="M24" s="63"/>
      <c r="N24" s="63"/>
      <c r="O24" s="1"/>
    </row>
    <row r="25" spans="1:15" s="59" customFormat="1">
      <c r="A25" s="166" t="s">
        <v>37</v>
      </c>
      <c r="B25" s="64"/>
      <c r="C25" s="1" t="str">
        <f>'Start sheet'!$B$5</f>
        <v xml:space="preserve">Thurlestone G. C </v>
      </c>
      <c r="D25" s="62"/>
      <c r="E25" s="63"/>
      <c r="F25" s="63"/>
      <c r="G25" s="1"/>
      <c r="H25" s="82"/>
      <c r="I25" s="166" t="s">
        <v>37</v>
      </c>
      <c r="J25" s="64"/>
      <c r="K25" s="1" t="str">
        <f>'Start sheet'!$B$6</f>
        <v xml:space="preserve">Bigbury G.C </v>
      </c>
      <c r="L25" s="62"/>
      <c r="M25" s="61" t="str">
        <f>'Start sheet'!$K$3</f>
        <v>Yellow</v>
      </c>
      <c r="N25" s="61" t="s">
        <v>33</v>
      </c>
      <c r="O25" s="1"/>
    </row>
    <row r="26" spans="1:15" s="60" customFormat="1">
      <c r="A26" s="70" t="s">
        <v>9</v>
      </c>
      <c r="B26" s="160"/>
      <c r="C26" s="66" t="s">
        <v>78</v>
      </c>
      <c r="D26" s="68" t="s">
        <v>7</v>
      </c>
      <c r="E26" s="69" t="s">
        <v>8</v>
      </c>
      <c r="F26" s="69" t="s">
        <v>17</v>
      </c>
      <c r="G26" s="1"/>
      <c r="H26" s="82"/>
      <c r="I26" s="70" t="s">
        <v>9</v>
      </c>
      <c r="J26" s="160"/>
      <c r="K26" s="66" t="s">
        <v>78</v>
      </c>
      <c r="L26" s="68" t="s">
        <v>7</v>
      </c>
      <c r="M26" s="69" t="s">
        <v>8</v>
      </c>
      <c r="N26" s="69" t="s">
        <v>17</v>
      </c>
      <c r="O26" s="1"/>
    </row>
    <row r="27" spans="1:15">
      <c r="A27" s="242"/>
      <c r="B27" s="159" t="s">
        <v>35</v>
      </c>
      <c r="C27" s="66" t="str">
        <f>'Printable version'!B15</f>
        <v xml:space="preserve">Bill Hutchison </v>
      </c>
      <c r="D27" s="68">
        <f>'Printable version'!C15</f>
        <v>10.9</v>
      </c>
      <c r="E27" s="69">
        <f>'Printable version'!D15</f>
        <v>12</v>
      </c>
      <c r="F27" s="69">
        <f>'Printable version'!E15</f>
        <v>10</v>
      </c>
      <c r="G27" s="1"/>
      <c r="H27" s="82"/>
      <c r="I27" s="242"/>
      <c r="J27" s="159" t="s">
        <v>35</v>
      </c>
      <c r="K27" s="66" t="str">
        <f>'Printable version'!H15</f>
        <v>Terry Alderton</v>
      </c>
      <c r="L27" s="68">
        <f>'Printable version'!I15</f>
        <v>14.3</v>
      </c>
      <c r="M27" s="69">
        <f>'Printable version'!J15</f>
        <v>16</v>
      </c>
      <c r="N27" s="69">
        <f>'Printable version'!K15</f>
        <v>14</v>
      </c>
      <c r="O27" s="1"/>
    </row>
    <row r="28" spans="1:15">
      <c r="A28" s="243"/>
      <c r="B28" s="160" t="s">
        <v>36</v>
      </c>
      <c r="C28" s="66" t="str">
        <f>'Printable version'!B16</f>
        <v xml:space="preserve">Martin Oakes-Monger </v>
      </c>
      <c r="D28" s="68">
        <f>'Printable version'!C16</f>
        <v>14.3</v>
      </c>
      <c r="E28" s="69">
        <f>'Printable version'!D16</f>
        <v>16</v>
      </c>
      <c r="F28" s="69">
        <f>'Printable version'!E16</f>
        <v>14</v>
      </c>
      <c r="G28" s="1"/>
      <c r="H28" s="82"/>
      <c r="I28" s="243"/>
      <c r="J28" s="160" t="s">
        <v>36</v>
      </c>
      <c r="K28" s="66" t="str">
        <f>'Printable version'!H16</f>
        <v>Mike Heath</v>
      </c>
      <c r="L28" s="68">
        <f>'Printable version'!I16</f>
        <v>17.600000000000001</v>
      </c>
      <c r="M28" s="69">
        <f>'Printable version'!J16</f>
        <v>20</v>
      </c>
      <c r="N28" s="69">
        <f>'Printable version'!K16</f>
        <v>17</v>
      </c>
      <c r="O28" s="1"/>
    </row>
    <row r="29" spans="1:15" s="59" customFormat="1">
      <c r="A29" s="79"/>
      <c r="B29" s="79"/>
      <c r="C29" s="93"/>
      <c r="D29" s="91"/>
      <c r="E29" s="92"/>
      <c r="F29" s="92"/>
      <c r="G29" s="93"/>
      <c r="H29" s="94"/>
      <c r="I29" s="79"/>
      <c r="J29" s="79"/>
      <c r="K29" s="93"/>
      <c r="L29" s="91"/>
      <c r="M29" s="92"/>
      <c r="N29" s="92"/>
      <c r="O29" s="93"/>
    </row>
    <row r="30" spans="1:15" s="59" customFormat="1" ht="6" customHeight="1">
      <c r="A30" s="64"/>
      <c r="B30" s="64"/>
      <c r="C30" s="1"/>
      <c r="D30" s="62"/>
      <c r="E30" s="63"/>
      <c r="F30" s="63"/>
      <c r="G30" s="1"/>
      <c r="H30" s="82"/>
      <c r="I30" s="64"/>
      <c r="J30" s="64"/>
      <c r="K30" s="1"/>
      <c r="L30" s="62"/>
      <c r="M30" s="63"/>
      <c r="N30" s="63"/>
      <c r="O30" s="1"/>
    </row>
    <row r="31" spans="1:15" s="59" customFormat="1">
      <c r="A31" s="166" t="s">
        <v>37</v>
      </c>
      <c r="B31" s="64"/>
      <c r="C31" s="1" t="str">
        <f>'Start sheet'!$B$5</f>
        <v xml:space="preserve">Thurlestone G. C </v>
      </c>
      <c r="D31" s="62"/>
      <c r="E31" s="61" t="str">
        <f>'Start sheet'!$K$3</f>
        <v>Yellow</v>
      </c>
      <c r="F31" s="61" t="s">
        <v>33</v>
      </c>
      <c r="G31" s="1"/>
      <c r="H31" s="82"/>
      <c r="I31" s="166" t="s">
        <v>37</v>
      </c>
      <c r="J31" s="64"/>
      <c r="K31" s="1" t="str">
        <f>'Start sheet'!$B$6</f>
        <v xml:space="preserve">Bigbury G.C </v>
      </c>
      <c r="L31" s="62"/>
      <c r="M31" s="61" t="str">
        <f>'Start sheet'!$K$3</f>
        <v>Yellow</v>
      </c>
      <c r="N31" s="61" t="s">
        <v>33</v>
      </c>
      <c r="O31" s="1"/>
    </row>
    <row r="32" spans="1:15" s="59" customFormat="1">
      <c r="A32" s="71" t="s">
        <v>9</v>
      </c>
      <c r="B32" s="161"/>
      <c r="C32" s="72" t="s">
        <v>78</v>
      </c>
      <c r="D32" s="73" t="s">
        <v>7</v>
      </c>
      <c r="E32" s="74" t="s">
        <v>8</v>
      </c>
      <c r="F32" s="74" t="s">
        <v>17</v>
      </c>
      <c r="G32" s="1"/>
      <c r="H32" s="82"/>
      <c r="I32" s="70" t="s">
        <v>9</v>
      </c>
      <c r="J32" s="161"/>
      <c r="K32" s="66" t="s">
        <v>78</v>
      </c>
      <c r="L32" s="68" t="s">
        <v>7</v>
      </c>
      <c r="M32" s="69" t="s">
        <v>8</v>
      </c>
      <c r="N32" s="69" t="s">
        <v>17</v>
      </c>
      <c r="O32" s="1"/>
    </row>
    <row r="33" spans="1:15">
      <c r="A33" s="242"/>
      <c r="B33" s="159" t="s">
        <v>35</v>
      </c>
      <c r="C33" s="72" t="str">
        <f>'Printable version'!B17</f>
        <v>Alistair Whalley</v>
      </c>
      <c r="D33" s="73">
        <f>'Printable version'!C17</f>
        <v>9.6</v>
      </c>
      <c r="E33" s="74">
        <f>'Printable version'!D17</f>
        <v>11</v>
      </c>
      <c r="F33" s="74">
        <f>'Printable version'!E17</f>
        <v>9</v>
      </c>
      <c r="G33" s="1"/>
      <c r="H33" s="82"/>
      <c r="I33" s="242"/>
      <c r="J33" s="159" t="s">
        <v>35</v>
      </c>
      <c r="K33" s="66" t="str">
        <f>'Printable version'!H17</f>
        <v>Daveid Bogue</v>
      </c>
      <c r="L33" s="68">
        <f>'Printable version'!I17</f>
        <v>16.600000000000001</v>
      </c>
      <c r="M33" s="69">
        <f>'Printable version'!J17</f>
        <v>19</v>
      </c>
      <c r="N33" s="69">
        <f>'Printable version'!K17</f>
        <v>16</v>
      </c>
      <c r="O33" s="1"/>
    </row>
    <row r="34" spans="1:15">
      <c r="A34" s="243"/>
      <c r="B34" s="160" t="s">
        <v>36</v>
      </c>
      <c r="C34" s="72" t="str">
        <f>'Printable version'!B18</f>
        <v xml:space="preserve">Malcolm Toone </v>
      </c>
      <c r="D34" s="73">
        <f>'Printable version'!C18</f>
        <v>10.5</v>
      </c>
      <c r="E34" s="74">
        <f>'Printable version'!D18</f>
        <v>12</v>
      </c>
      <c r="F34" s="74">
        <f>'Printable version'!E18</f>
        <v>10</v>
      </c>
      <c r="G34" s="1"/>
      <c r="H34" s="82"/>
      <c r="I34" s="243"/>
      <c r="J34" s="160" t="s">
        <v>36</v>
      </c>
      <c r="K34" s="66" t="str">
        <f>'Printable version'!H18</f>
        <v>Keith Naylor</v>
      </c>
      <c r="L34" s="68">
        <f>'Printable version'!I18</f>
        <v>9.3000000000000007</v>
      </c>
      <c r="M34" s="69">
        <f>'Printable version'!J18</f>
        <v>11</v>
      </c>
      <c r="N34" s="69">
        <f>'Printable version'!K18</f>
        <v>9</v>
      </c>
      <c r="O34" s="1"/>
    </row>
    <row r="35" spans="1:15" s="59" customFormat="1">
      <c r="A35" s="79"/>
      <c r="B35" s="79"/>
      <c r="C35" s="93"/>
      <c r="D35" s="97"/>
      <c r="E35" s="97"/>
      <c r="F35" s="97"/>
      <c r="G35" s="93"/>
      <c r="H35" s="94"/>
      <c r="I35" s="79"/>
      <c r="J35" s="79"/>
      <c r="K35" s="93"/>
      <c r="L35" s="91"/>
      <c r="M35" s="92"/>
      <c r="N35" s="92"/>
      <c r="O35" s="93"/>
    </row>
    <row r="36" spans="1:15" s="59" customFormat="1" ht="6.5" customHeight="1">
      <c r="A36" s="64"/>
      <c r="B36" s="64"/>
      <c r="C36" s="1"/>
      <c r="D36" s="61"/>
      <c r="E36" s="61"/>
      <c r="F36" s="61"/>
      <c r="G36" s="1"/>
      <c r="H36" s="82"/>
      <c r="I36" s="64"/>
      <c r="J36" s="64"/>
      <c r="K36" s="1"/>
      <c r="L36" s="62"/>
      <c r="M36" s="63"/>
      <c r="N36" s="63"/>
      <c r="O36" s="1"/>
    </row>
    <row r="37" spans="1:15">
      <c r="A37" s="165" t="s">
        <v>37</v>
      </c>
      <c r="B37" s="2"/>
      <c r="C37" s="1" t="str">
        <f>'Start sheet'!$B$7</f>
        <v>Dainton Park G.C</v>
      </c>
      <c r="D37" s="61"/>
      <c r="E37" s="61" t="str">
        <f>'Start sheet'!$K$3</f>
        <v>Yellow</v>
      </c>
      <c r="F37" s="61" t="s">
        <v>33</v>
      </c>
      <c r="G37" s="1"/>
      <c r="H37" s="82"/>
      <c r="I37" s="165" t="s">
        <v>37</v>
      </c>
      <c r="J37" s="2"/>
      <c r="K37" s="1" t="str">
        <f>'Start sheet'!$B$8</f>
        <v>Torquay G.C</v>
      </c>
      <c r="L37" s="61"/>
      <c r="M37" s="61" t="str">
        <f>'Start sheet'!$K$3</f>
        <v>Yellow</v>
      </c>
      <c r="N37" s="61" t="s">
        <v>33</v>
      </c>
      <c r="O37" s="1"/>
    </row>
    <row r="38" spans="1:15">
      <c r="A38" s="70" t="s">
        <v>9</v>
      </c>
      <c r="B38" s="160"/>
      <c r="C38" s="66" t="str">
        <f>'Printable version'!B22</f>
        <v>Player</v>
      </c>
      <c r="D38" s="67" t="str">
        <f>'Printable version'!C22</f>
        <v>HI</v>
      </c>
      <c r="E38" s="67" t="str">
        <f>'Printable version'!D22</f>
        <v>CH</v>
      </c>
      <c r="F38" s="67" t="s">
        <v>17</v>
      </c>
      <c r="G38" s="1"/>
      <c r="H38" s="82"/>
      <c r="I38" s="70" t="str">
        <f t="shared" ref="I38" si="0">A38</f>
        <v>Time</v>
      </c>
      <c r="J38" s="160"/>
      <c r="K38" s="66" t="str">
        <f>'Printable version'!H22</f>
        <v>Player</v>
      </c>
      <c r="L38" s="67" t="str">
        <f>'Printable version'!I22</f>
        <v>HI</v>
      </c>
      <c r="M38" s="67" t="str">
        <f>'Printable version'!J22</f>
        <v>CH</v>
      </c>
      <c r="N38" s="67" t="s">
        <v>17</v>
      </c>
      <c r="O38" s="1"/>
    </row>
    <row r="39" spans="1:15">
      <c r="A39" s="242"/>
      <c r="B39" s="159" t="s">
        <v>35</v>
      </c>
      <c r="C39" s="66" t="str">
        <f>'Printable version'!B23</f>
        <v>Andy Smith</v>
      </c>
      <c r="D39" s="68">
        <f>'Printable version'!C23</f>
        <v>12</v>
      </c>
      <c r="E39" s="69">
        <f>'Printable version'!D23</f>
        <v>14</v>
      </c>
      <c r="F39" s="69">
        <f>'Printable version'!E23</f>
        <v>12</v>
      </c>
      <c r="G39" s="1"/>
      <c r="H39" s="82"/>
      <c r="I39" s="242"/>
      <c r="J39" s="159" t="s">
        <v>35</v>
      </c>
      <c r="K39" s="66" t="str">
        <f>'Printable version'!H23</f>
        <v>Martyn Moore</v>
      </c>
      <c r="L39" s="68">
        <f>'Printable version'!I23</f>
        <v>18.5</v>
      </c>
      <c r="M39" s="69">
        <f>'Printable version'!J23</f>
        <v>21</v>
      </c>
      <c r="N39" s="69">
        <f>'Printable version'!K23</f>
        <v>18</v>
      </c>
      <c r="O39" s="1"/>
    </row>
    <row r="40" spans="1:15">
      <c r="A40" s="243"/>
      <c r="B40" s="160" t="s">
        <v>36</v>
      </c>
      <c r="C40" s="66" t="str">
        <f>'Printable version'!B24</f>
        <v>Jim Barrett</v>
      </c>
      <c r="D40" s="68">
        <f>'Printable version'!C24</f>
        <v>13.5</v>
      </c>
      <c r="E40" s="69">
        <f>'Printable version'!D24</f>
        <v>15</v>
      </c>
      <c r="F40" s="69">
        <f>'Printable version'!E24</f>
        <v>13</v>
      </c>
      <c r="G40" s="1"/>
      <c r="H40" s="82"/>
      <c r="I40" s="243"/>
      <c r="J40" s="160" t="s">
        <v>36</v>
      </c>
      <c r="K40" s="66" t="str">
        <f>'Printable version'!H24</f>
        <v>Yeoman, Chris</v>
      </c>
      <c r="L40" s="68">
        <f>'Printable version'!I24</f>
        <v>11.1</v>
      </c>
      <c r="M40" s="69">
        <f>'Printable version'!J24</f>
        <v>13</v>
      </c>
      <c r="N40" s="69">
        <f>'Printable version'!K24</f>
        <v>11</v>
      </c>
      <c r="O40" s="1"/>
    </row>
    <row r="41" spans="1:15" s="59" customFormat="1">
      <c r="A41" s="79"/>
      <c r="B41" s="79"/>
      <c r="C41" s="93"/>
      <c r="D41" s="91"/>
      <c r="E41" s="92"/>
      <c r="F41" s="92"/>
      <c r="G41" s="93"/>
      <c r="H41" s="94"/>
      <c r="I41" s="98"/>
      <c r="J41" s="79"/>
      <c r="K41" s="93"/>
      <c r="L41" s="91"/>
      <c r="M41" s="92"/>
      <c r="N41" s="92"/>
      <c r="O41" s="93"/>
    </row>
    <row r="42" spans="1:15" s="59" customFormat="1" ht="5" customHeight="1">
      <c r="A42" s="64"/>
      <c r="B42" s="64"/>
      <c r="C42" s="1"/>
      <c r="D42" s="62"/>
      <c r="E42" s="63"/>
      <c r="F42" s="63"/>
      <c r="G42" s="1"/>
      <c r="H42" s="82"/>
      <c r="I42" s="2"/>
      <c r="J42" s="64"/>
      <c r="K42" s="1"/>
      <c r="L42" s="62"/>
      <c r="M42" s="63"/>
      <c r="N42" s="63"/>
      <c r="O42" s="1"/>
    </row>
    <row r="43" spans="1:15" s="59" customFormat="1">
      <c r="A43" s="166" t="s">
        <v>37</v>
      </c>
      <c r="B43" s="64"/>
      <c r="C43" s="1" t="str">
        <f>'Start sheet'!$B$7</f>
        <v>Dainton Park G.C</v>
      </c>
      <c r="D43" s="62"/>
      <c r="E43" s="61" t="str">
        <f>'Start sheet'!$K$3</f>
        <v>Yellow</v>
      </c>
      <c r="F43" s="61" t="s">
        <v>33</v>
      </c>
      <c r="G43" s="1"/>
      <c r="H43" s="82"/>
      <c r="I43" s="165" t="s">
        <v>37</v>
      </c>
      <c r="J43" s="64"/>
      <c r="K43" s="1" t="str">
        <f>'Start sheet'!$B$8</f>
        <v>Torquay G.C</v>
      </c>
      <c r="L43" s="62"/>
      <c r="M43" s="61" t="str">
        <f>'Start sheet'!$K$3</f>
        <v>Yellow</v>
      </c>
      <c r="N43" s="61" t="s">
        <v>33</v>
      </c>
      <c r="O43" s="1"/>
    </row>
    <row r="44" spans="1:15" s="59" customFormat="1">
      <c r="A44" s="70" t="s">
        <v>9</v>
      </c>
      <c r="B44" s="160"/>
      <c r="C44" s="66" t="s">
        <v>78</v>
      </c>
      <c r="D44" s="68" t="s">
        <v>7</v>
      </c>
      <c r="E44" s="69" t="s">
        <v>8</v>
      </c>
      <c r="F44" s="69" t="s">
        <v>17</v>
      </c>
      <c r="G44" s="1"/>
      <c r="H44" s="82"/>
      <c r="I44" s="70" t="str">
        <f t="shared" ref="I44" si="1">A44</f>
        <v>Time</v>
      </c>
      <c r="J44" s="160"/>
      <c r="K44" s="66" t="s">
        <v>78</v>
      </c>
      <c r="L44" s="68" t="s">
        <v>7</v>
      </c>
      <c r="M44" s="69" t="s">
        <v>8</v>
      </c>
      <c r="N44" s="69" t="s">
        <v>17</v>
      </c>
      <c r="O44" s="1"/>
    </row>
    <row r="45" spans="1:15">
      <c r="A45" s="242"/>
      <c r="B45" s="159" t="s">
        <v>35</v>
      </c>
      <c r="C45" s="66" t="str">
        <f>'Printable version'!B25</f>
        <v>Howard Chapman</v>
      </c>
      <c r="D45" s="68">
        <f>'Printable version'!C25</f>
        <v>14.7</v>
      </c>
      <c r="E45" s="69">
        <f>'Printable version'!D25</f>
        <v>17</v>
      </c>
      <c r="F45" s="69">
        <f>'Printable version'!E25</f>
        <v>14</v>
      </c>
      <c r="G45" s="1"/>
      <c r="H45" s="82"/>
      <c r="I45" s="242"/>
      <c r="J45" s="159" t="s">
        <v>35</v>
      </c>
      <c r="K45" s="66" t="str">
        <f>'Printable version'!H25</f>
        <v>Goodrich, Mike</v>
      </c>
      <c r="L45" s="68">
        <f>'Printable version'!I25</f>
        <v>10.3</v>
      </c>
      <c r="M45" s="69">
        <f>'Printable version'!J25</f>
        <v>12</v>
      </c>
      <c r="N45" s="69">
        <f>'Printable version'!K25</f>
        <v>10</v>
      </c>
      <c r="O45" s="1"/>
    </row>
    <row r="46" spans="1:15">
      <c r="A46" s="243"/>
      <c r="B46" s="160" t="s">
        <v>36</v>
      </c>
      <c r="C46" s="66" t="str">
        <f>'Printable version'!B26</f>
        <v>Toby Downer</v>
      </c>
      <c r="D46" s="68">
        <f>'Printable version'!C26</f>
        <v>18.899999999999999</v>
      </c>
      <c r="E46" s="69">
        <f>'Printable version'!D26</f>
        <v>21</v>
      </c>
      <c r="F46" s="69">
        <f>'Printable version'!E26</f>
        <v>18</v>
      </c>
      <c r="G46" s="1"/>
      <c r="H46" s="82"/>
      <c r="I46" s="243"/>
      <c r="J46" s="160" t="s">
        <v>36</v>
      </c>
      <c r="K46" s="66" t="str">
        <f>'Printable version'!H26</f>
        <v>Hughes, Alan</v>
      </c>
      <c r="L46" s="68">
        <f>'Printable version'!I26</f>
        <v>16.100000000000001</v>
      </c>
      <c r="M46" s="69">
        <f>'Printable version'!J26</f>
        <v>18</v>
      </c>
      <c r="N46" s="69">
        <f>'Printable version'!K26</f>
        <v>15</v>
      </c>
      <c r="O46" s="1"/>
    </row>
    <row r="47" spans="1:15" s="59" customFormat="1">
      <c r="A47" s="79"/>
      <c r="B47" s="79"/>
      <c r="C47" s="93"/>
      <c r="D47" s="91"/>
      <c r="E47" s="92"/>
      <c r="F47" s="92"/>
      <c r="G47" s="93"/>
      <c r="H47" s="94"/>
      <c r="I47" s="98"/>
      <c r="J47" s="79"/>
      <c r="K47" s="93"/>
      <c r="L47" s="91"/>
      <c r="M47" s="92"/>
      <c r="N47" s="92"/>
      <c r="O47" s="93"/>
    </row>
    <row r="48" spans="1:15" s="59" customFormat="1" ht="6" customHeight="1">
      <c r="A48" s="64"/>
      <c r="B48" s="64"/>
      <c r="C48" s="1"/>
      <c r="D48" s="62"/>
      <c r="E48" s="63"/>
      <c r="F48" s="63"/>
      <c r="G48" s="1"/>
      <c r="H48" s="82"/>
      <c r="I48" s="2"/>
      <c r="J48" s="64"/>
      <c r="K48" s="1"/>
      <c r="L48" s="62"/>
      <c r="M48" s="63"/>
      <c r="N48" s="63"/>
      <c r="O48" s="1"/>
    </row>
    <row r="49" spans="1:15" s="59" customFormat="1">
      <c r="A49" s="166" t="s">
        <v>37</v>
      </c>
      <c r="B49" s="64"/>
      <c r="C49" s="1" t="str">
        <f>'Start sheet'!$B$7</f>
        <v>Dainton Park G.C</v>
      </c>
      <c r="D49" s="62"/>
      <c r="E49" s="61" t="str">
        <f>'Start sheet'!$K$3</f>
        <v>Yellow</v>
      </c>
      <c r="F49" s="61" t="s">
        <v>33</v>
      </c>
      <c r="G49" s="1"/>
      <c r="H49" s="82"/>
      <c r="I49" s="165" t="s">
        <v>37</v>
      </c>
      <c r="J49" s="64"/>
      <c r="K49" s="1" t="str">
        <f>'Start sheet'!$B$8</f>
        <v>Torquay G.C</v>
      </c>
      <c r="L49" s="62"/>
      <c r="M49" s="61" t="str">
        <f>'Start sheet'!$K$3</f>
        <v>Yellow</v>
      </c>
      <c r="N49" s="61" t="s">
        <v>33</v>
      </c>
      <c r="O49" s="1"/>
    </row>
    <row r="50" spans="1:15" s="59" customFormat="1">
      <c r="A50" s="70" t="s">
        <v>9</v>
      </c>
      <c r="B50" s="160"/>
      <c r="C50" s="66" t="s">
        <v>78</v>
      </c>
      <c r="D50" s="68" t="s">
        <v>7</v>
      </c>
      <c r="E50" s="69" t="s">
        <v>8</v>
      </c>
      <c r="F50" s="69" t="s">
        <v>17</v>
      </c>
      <c r="G50" s="1"/>
      <c r="H50" s="82"/>
      <c r="I50" s="70" t="str">
        <f t="shared" ref="I50" si="2">A50</f>
        <v>Time</v>
      </c>
      <c r="J50" s="160"/>
      <c r="K50" s="66" t="s">
        <v>78</v>
      </c>
      <c r="L50" s="68" t="s">
        <v>7</v>
      </c>
      <c r="M50" s="69" t="s">
        <v>8</v>
      </c>
      <c r="N50" s="69" t="s">
        <v>17</v>
      </c>
      <c r="O50" s="1"/>
    </row>
    <row r="51" spans="1:15">
      <c r="A51" s="242"/>
      <c r="B51" s="159" t="s">
        <v>35</v>
      </c>
      <c r="C51" s="66" t="str">
        <f>'Printable version'!B27</f>
        <v>Garry White</v>
      </c>
      <c r="D51" s="68">
        <f>'Printable version'!C27</f>
        <v>12.1</v>
      </c>
      <c r="E51" s="69">
        <f>'Printable version'!D27</f>
        <v>14</v>
      </c>
      <c r="F51" s="69">
        <f>'Printable version'!E27</f>
        <v>12</v>
      </c>
      <c r="G51" s="1"/>
      <c r="H51" s="82"/>
      <c r="I51" s="242"/>
      <c r="J51" s="159" t="s">
        <v>35</v>
      </c>
      <c r="K51" s="66" t="str">
        <f>'Printable version'!H27</f>
        <v>Pickworth, Bill</v>
      </c>
      <c r="L51" s="68">
        <f>'Printable version'!I27</f>
        <v>13.6</v>
      </c>
      <c r="M51" s="69">
        <f>'Printable version'!J27</f>
        <v>15</v>
      </c>
      <c r="N51" s="69">
        <f>'Printable version'!K27</f>
        <v>13</v>
      </c>
      <c r="O51" s="1"/>
    </row>
    <row r="52" spans="1:15">
      <c r="A52" s="243"/>
      <c r="B52" s="160" t="s">
        <v>36</v>
      </c>
      <c r="C52" s="66" t="str">
        <f>'Printable version'!B28</f>
        <v>Terry Membery</v>
      </c>
      <c r="D52" s="68">
        <f>'Printable version'!C28</f>
        <v>15.9</v>
      </c>
      <c r="E52" s="69">
        <f>'Printable version'!D28</f>
        <v>18</v>
      </c>
      <c r="F52" s="69">
        <f>'Printable version'!E28</f>
        <v>15</v>
      </c>
      <c r="G52" s="1"/>
      <c r="H52" s="82"/>
      <c r="I52" s="243"/>
      <c r="J52" s="160" t="s">
        <v>36</v>
      </c>
      <c r="K52" s="66" t="str">
        <f>'Printable version'!H28</f>
        <v>McCarter, Mick</v>
      </c>
      <c r="L52" s="68">
        <f>'Printable version'!I28</f>
        <v>9.5</v>
      </c>
      <c r="M52" s="69">
        <f>'Printable version'!J28</f>
        <v>11</v>
      </c>
      <c r="N52" s="69">
        <f>'Printable version'!K28</f>
        <v>9</v>
      </c>
      <c r="O52" s="1"/>
    </row>
    <row r="53" spans="1:15">
      <c r="A53" s="97"/>
      <c r="B53" s="97"/>
      <c r="C53" s="93"/>
      <c r="D53" s="97"/>
      <c r="E53" s="97"/>
      <c r="F53" s="97"/>
      <c r="G53" s="93"/>
      <c r="H53" s="94"/>
      <c r="I53" s="98"/>
      <c r="J53" s="97"/>
      <c r="K53" s="93"/>
      <c r="L53" s="97"/>
      <c r="M53" s="97"/>
      <c r="N53" s="97"/>
      <c r="O53" s="93"/>
    </row>
    <row r="54" spans="1:15" s="59" customFormat="1" ht="6.5" customHeight="1">
      <c r="A54" s="61"/>
      <c r="B54" s="61"/>
      <c r="C54" s="1"/>
      <c r="D54" s="61"/>
      <c r="E54" s="61"/>
      <c r="F54" s="61"/>
      <c r="G54" s="1"/>
      <c r="H54" s="82"/>
      <c r="I54" s="2"/>
      <c r="J54" s="61"/>
      <c r="K54" s="1"/>
      <c r="L54" s="61"/>
      <c r="M54" s="61"/>
      <c r="N54" s="61"/>
      <c r="O54" s="1"/>
    </row>
    <row r="55" spans="1:15">
      <c r="A55" s="2"/>
      <c r="B55" s="2"/>
      <c r="C55" s="1" t="str">
        <f>'Start sheet'!$B$7</f>
        <v>Dainton Park G.C</v>
      </c>
      <c r="D55" s="61"/>
      <c r="E55" s="61" t="str">
        <f>'Start sheet'!$K$3</f>
        <v>Yellow</v>
      </c>
      <c r="F55" s="61" t="s">
        <v>33</v>
      </c>
      <c r="G55" s="1"/>
      <c r="H55" s="82"/>
      <c r="I55" s="165" t="s">
        <v>37</v>
      </c>
      <c r="J55" s="2"/>
      <c r="K55" s="1" t="str">
        <f>'Start sheet'!$B$8</f>
        <v>Torquay G.C</v>
      </c>
      <c r="L55" s="61"/>
      <c r="M55" s="61" t="str">
        <f>'Start sheet'!$K$3</f>
        <v>Yellow</v>
      </c>
      <c r="N55" s="61" t="s">
        <v>33</v>
      </c>
      <c r="O55" s="1"/>
    </row>
    <row r="56" spans="1:15">
      <c r="A56" s="70" t="s">
        <v>9</v>
      </c>
      <c r="B56" s="160"/>
      <c r="C56" s="66" t="str">
        <f>'Printable version'!B32</f>
        <v>Player</v>
      </c>
      <c r="D56" s="67" t="str">
        <f>'Printable version'!C32</f>
        <v>HI</v>
      </c>
      <c r="E56" s="67" t="str">
        <f>'Printable version'!D32</f>
        <v>CH</v>
      </c>
      <c r="F56" s="67" t="s">
        <v>17</v>
      </c>
      <c r="G56" s="1"/>
      <c r="H56" s="82"/>
      <c r="I56" s="70" t="str">
        <f t="shared" ref="I56" si="3">A62</f>
        <v>Time</v>
      </c>
      <c r="J56" s="160"/>
      <c r="K56" s="66" t="str">
        <f>'Printable version'!H32</f>
        <v>Player</v>
      </c>
      <c r="L56" s="67" t="str">
        <f>'Printable version'!I32</f>
        <v>HI</v>
      </c>
      <c r="M56" s="67" t="str">
        <f>'Printable version'!J32</f>
        <v>CH</v>
      </c>
      <c r="N56" s="67" t="s">
        <v>17</v>
      </c>
      <c r="O56" s="1"/>
    </row>
    <row r="57" spans="1:15">
      <c r="A57" s="242"/>
      <c r="B57" s="159" t="s">
        <v>35</v>
      </c>
      <c r="C57" s="66" t="str">
        <f>'Printable version'!B33</f>
        <v>Colin Evans</v>
      </c>
      <c r="D57" s="68">
        <f>'Printable version'!C33</f>
        <v>13.3</v>
      </c>
      <c r="E57" s="69">
        <f>'Printable version'!D33</f>
        <v>15</v>
      </c>
      <c r="F57" s="69">
        <f>'Printable version'!E33</f>
        <v>13</v>
      </c>
      <c r="G57" s="1"/>
      <c r="H57" s="82"/>
      <c r="I57" s="242"/>
      <c r="J57" s="159" t="s">
        <v>35</v>
      </c>
      <c r="K57" s="66" t="str">
        <f>'Printable version'!H33</f>
        <v>Heidarpour,Abi</v>
      </c>
      <c r="L57" s="68">
        <f>'Printable version'!I33</f>
        <v>12.1</v>
      </c>
      <c r="M57" s="69">
        <f>'Printable version'!J33</f>
        <v>14</v>
      </c>
      <c r="N57" s="69">
        <f>'Printable version'!K33</f>
        <v>12</v>
      </c>
      <c r="O57" s="1"/>
    </row>
    <row r="58" spans="1:15">
      <c r="A58" s="243"/>
      <c r="B58" s="160" t="s">
        <v>36</v>
      </c>
      <c r="C58" s="66" t="str">
        <f>'Printable version'!B34</f>
        <v>Roger Carpenter</v>
      </c>
      <c r="D58" s="68">
        <f>'Printable version'!C34</f>
        <v>14.2</v>
      </c>
      <c r="E58" s="69">
        <f>'Printable version'!D34</f>
        <v>16</v>
      </c>
      <c r="F58" s="69">
        <f>'Printable version'!E34</f>
        <v>14</v>
      </c>
      <c r="G58" s="1"/>
      <c r="H58" s="82"/>
      <c r="I58" s="243"/>
      <c r="J58" s="160" t="s">
        <v>36</v>
      </c>
      <c r="K58" s="66" t="str">
        <f>'Printable version'!H34</f>
        <v>Keen, Paul</v>
      </c>
      <c r="L58" s="68">
        <f>'Printable version'!I34</f>
        <v>8.1</v>
      </c>
      <c r="M58" s="69">
        <f>'Printable version'!J34</f>
        <v>9</v>
      </c>
      <c r="N58" s="69">
        <f>'Printable version'!K34</f>
        <v>8</v>
      </c>
      <c r="O58" s="1"/>
    </row>
    <row r="59" spans="1:15" s="59" customFormat="1" ht="12.5" customHeight="1">
      <c r="A59" s="79"/>
      <c r="B59" s="79"/>
      <c r="C59" s="93"/>
      <c r="D59" s="91"/>
      <c r="E59" s="92"/>
      <c r="F59" s="92"/>
      <c r="G59" s="93"/>
      <c r="H59" s="94"/>
      <c r="I59" s="98"/>
      <c r="J59" s="79"/>
      <c r="K59" s="93"/>
      <c r="L59" s="91"/>
      <c r="M59" s="92"/>
      <c r="N59" s="92"/>
      <c r="O59" s="93"/>
    </row>
    <row r="60" spans="1:15" s="59" customFormat="1" ht="4.25" customHeight="1">
      <c r="A60" s="64"/>
      <c r="B60" s="64"/>
      <c r="C60" s="1"/>
      <c r="D60" s="62"/>
      <c r="E60" s="63"/>
      <c r="F60" s="63"/>
      <c r="G60" s="1"/>
      <c r="H60" s="82"/>
      <c r="I60" s="2"/>
      <c r="J60" s="64"/>
      <c r="K60" s="1"/>
      <c r="L60" s="62"/>
      <c r="M60" s="63" t="s">
        <v>56</v>
      </c>
      <c r="N60" s="63"/>
      <c r="O60" s="1"/>
    </row>
    <row r="61" spans="1:15" s="59" customFormat="1">
      <c r="A61" s="166" t="s">
        <v>37</v>
      </c>
      <c r="B61" s="64"/>
      <c r="C61" s="1" t="str">
        <f>'Start sheet'!$B$7</f>
        <v>Dainton Park G.C</v>
      </c>
      <c r="D61" s="62"/>
      <c r="E61" s="61" t="str">
        <f>'Start sheet'!$K$3</f>
        <v>Yellow</v>
      </c>
      <c r="F61" s="61" t="s">
        <v>33</v>
      </c>
      <c r="G61" s="1"/>
      <c r="H61" s="82"/>
      <c r="I61" s="2"/>
      <c r="J61" s="64"/>
      <c r="K61" s="1" t="str">
        <f>'Start sheet'!$B$8</f>
        <v>Torquay G.C</v>
      </c>
      <c r="L61" s="62"/>
      <c r="M61" s="61" t="str">
        <f>'Start sheet'!$K$3</f>
        <v>Yellow</v>
      </c>
      <c r="N61" s="61" t="s">
        <v>33</v>
      </c>
      <c r="O61" s="1"/>
    </row>
    <row r="62" spans="1:15" s="59" customFormat="1">
      <c r="A62" s="70" t="s">
        <v>9</v>
      </c>
      <c r="B62" s="160"/>
      <c r="C62" s="66" t="s">
        <v>78</v>
      </c>
      <c r="D62" s="68" t="s">
        <v>7</v>
      </c>
      <c r="E62" s="69" t="s">
        <v>8</v>
      </c>
      <c r="F62" s="69" t="s">
        <v>17</v>
      </c>
      <c r="G62" s="1"/>
      <c r="H62" s="82"/>
      <c r="I62" s="70" t="str">
        <f t="shared" ref="I62" si="4">A62</f>
        <v>Time</v>
      </c>
      <c r="J62" s="160"/>
      <c r="K62" s="66" t="s">
        <v>78</v>
      </c>
      <c r="L62" s="68" t="s">
        <v>7</v>
      </c>
      <c r="M62" s="69" t="s">
        <v>8</v>
      </c>
      <c r="N62" s="69" t="s">
        <v>17</v>
      </c>
      <c r="O62" s="1"/>
    </row>
    <row r="63" spans="1:15">
      <c r="A63" s="242"/>
      <c r="B63" s="159" t="s">
        <v>35</v>
      </c>
      <c r="C63" s="66" t="str">
        <f>'Printable version'!B35</f>
        <v>Charlie Cruikshanks</v>
      </c>
      <c r="D63" s="68">
        <f>'Printable version'!C35</f>
        <v>13.3</v>
      </c>
      <c r="E63" s="69">
        <f>'Printable version'!D35</f>
        <v>15</v>
      </c>
      <c r="F63" s="69">
        <f>'Printable version'!E35</f>
        <v>13</v>
      </c>
      <c r="G63" s="1"/>
      <c r="H63" s="82"/>
      <c r="I63" s="242"/>
      <c r="J63" s="159" t="s">
        <v>35</v>
      </c>
      <c r="K63" s="66" t="str">
        <f>'Printable version'!H35</f>
        <v>Ellison, Mel</v>
      </c>
      <c r="L63" s="68">
        <f>'Printable version'!I35</f>
        <v>11.4</v>
      </c>
      <c r="M63" s="69">
        <f>'Printable version'!J35</f>
        <v>13</v>
      </c>
      <c r="N63" s="69">
        <f>'Printable version'!K35</f>
        <v>11</v>
      </c>
      <c r="O63" s="1"/>
    </row>
    <row r="64" spans="1:15">
      <c r="A64" s="243"/>
      <c r="B64" s="160" t="s">
        <v>36</v>
      </c>
      <c r="C64" s="66" t="str">
        <f>'Printable version'!B36</f>
        <v>Chris Rowe</v>
      </c>
      <c r="D64" s="68">
        <f>'Printable version'!C36</f>
        <v>16.600000000000001</v>
      </c>
      <c r="E64" s="69">
        <f>'Printable version'!D36</f>
        <v>19</v>
      </c>
      <c r="F64" s="69">
        <f>'Printable version'!E36</f>
        <v>16</v>
      </c>
      <c r="G64" s="1"/>
      <c r="H64" s="82"/>
      <c r="I64" s="243"/>
      <c r="J64" s="160" t="s">
        <v>36</v>
      </c>
      <c r="K64" s="66" t="str">
        <f>'Printable version'!H36</f>
        <v>French, Chris</v>
      </c>
      <c r="L64" s="68">
        <f>'Printable version'!I36</f>
        <v>14.1</v>
      </c>
      <c r="M64" s="69">
        <f>'Printable version'!J36</f>
        <v>16</v>
      </c>
      <c r="N64" s="69">
        <f>'Printable version'!K36</f>
        <v>14</v>
      </c>
      <c r="O64" s="1"/>
    </row>
    <row r="65" spans="1:15" s="59" customFormat="1">
      <c r="A65" s="79"/>
      <c r="B65" s="79"/>
      <c r="C65" s="93"/>
      <c r="D65" s="91"/>
      <c r="E65" s="92"/>
      <c r="F65" s="92"/>
      <c r="G65" s="93"/>
      <c r="H65" s="94"/>
      <c r="I65" s="98"/>
      <c r="J65" s="79"/>
      <c r="K65" s="93"/>
      <c r="L65" s="91"/>
      <c r="M65" s="92"/>
      <c r="N65" s="92"/>
      <c r="O65" s="93"/>
    </row>
    <row r="66" spans="1:15" s="59" customFormat="1" ht="6.5" customHeight="1">
      <c r="A66" s="64"/>
      <c r="B66" s="64"/>
      <c r="C66" s="1"/>
      <c r="D66" s="62"/>
      <c r="E66" s="63"/>
      <c r="F66" s="63"/>
      <c r="G66" s="1"/>
      <c r="H66" s="82"/>
      <c r="I66" s="2"/>
      <c r="J66" s="64"/>
      <c r="K66" s="1"/>
      <c r="L66" s="62"/>
      <c r="M66" s="63"/>
      <c r="N66" s="63"/>
      <c r="O66" s="1"/>
    </row>
    <row r="67" spans="1:15" s="59" customFormat="1">
      <c r="A67" s="166" t="s">
        <v>37</v>
      </c>
      <c r="B67" s="64"/>
      <c r="C67" s="1" t="str">
        <f>'Start sheet'!$B$7</f>
        <v>Dainton Park G.C</v>
      </c>
      <c r="D67" s="62"/>
      <c r="E67" s="61" t="str">
        <f>'Start sheet'!$K$3</f>
        <v>Yellow</v>
      </c>
      <c r="F67" s="61" t="s">
        <v>33</v>
      </c>
      <c r="G67" s="1"/>
      <c r="H67" s="82"/>
      <c r="I67" s="165" t="s">
        <v>37</v>
      </c>
      <c r="J67" s="64"/>
      <c r="K67" s="1" t="str">
        <f>'Start sheet'!$B$8</f>
        <v>Torquay G.C</v>
      </c>
      <c r="L67" s="62"/>
      <c r="M67" s="61" t="str">
        <f>'Start sheet'!$K$3</f>
        <v>Yellow</v>
      </c>
      <c r="N67" s="61" t="s">
        <v>33</v>
      </c>
      <c r="O67" s="1"/>
    </row>
    <row r="68" spans="1:15" s="59" customFormat="1">
      <c r="A68" s="70" t="s">
        <v>9</v>
      </c>
      <c r="B68" s="160"/>
      <c r="C68" s="66" t="s">
        <v>78</v>
      </c>
      <c r="D68" s="68" t="s">
        <v>7</v>
      </c>
      <c r="E68" s="69" t="s">
        <v>8</v>
      </c>
      <c r="F68" s="69" t="s">
        <v>17</v>
      </c>
      <c r="G68" s="1"/>
      <c r="H68" s="82"/>
      <c r="I68" s="70" t="str">
        <f t="shared" ref="I68" si="5">A68</f>
        <v>Time</v>
      </c>
      <c r="J68" s="160"/>
      <c r="K68" s="66" t="s">
        <v>78</v>
      </c>
      <c r="L68" s="68" t="s">
        <v>7</v>
      </c>
      <c r="M68" s="69" t="s">
        <v>8</v>
      </c>
      <c r="N68" s="69" t="s">
        <v>17</v>
      </c>
      <c r="O68" s="1"/>
    </row>
    <row r="69" spans="1:15">
      <c r="A69" s="242"/>
      <c r="B69" s="159" t="s">
        <v>35</v>
      </c>
      <c r="C69" s="66" t="str">
        <f>'Printable version'!B37</f>
        <v>Mike Lang</v>
      </c>
      <c r="D69" s="68">
        <f>'Printable version'!C37</f>
        <v>9.8000000000000007</v>
      </c>
      <c r="E69" s="69">
        <f>'Printable version'!D37</f>
        <v>11</v>
      </c>
      <c r="F69" s="69">
        <f>'Printable version'!E37</f>
        <v>9</v>
      </c>
      <c r="G69" s="1"/>
      <c r="H69" s="82"/>
      <c r="I69" s="242"/>
      <c r="J69" s="159" t="s">
        <v>35</v>
      </c>
      <c r="K69" s="66" t="str">
        <f>'Printable version'!H37</f>
        <v>Jeffery, Mark</v>
      </c>
      <c r="L69" s="68">
        <f>'Printable version'!I37</f>
        <v>10.4</v>
      </c>
      <c r="M69" s="69">
        <f>'Printable version'!J37</f>
        <v>12</v>
      </c>
      <c r="N69" s="69">
        <f>'Printable version'!K37</f>
        <v>10</v>
      </c>
      <c r="O69" s="1"/>
    </row>
    <row r="70" spans="1:15">
      <c r="A70" s="243"/>
      <c r="B70" s="160" t="s">
        <v>36</v>
      </c>
      <c r="C70" s="66" t="str">
        <f>'Printable version'!B38</f>
        <v>Stuart Witheridge</v>
      </c>
      <c r="D70" s="68">
        <f>'Printable version'!C38</f>
        <v>11.8</v>
      </c>
      <c r="E70" s="69">
        <f>'Printable version'!D38</f>
        <v>13</v>
      </c>
      <c r="F70" s="69">
        <f>'Printable version'!E38</f>
        <v>11</v>
      </c>
      <c r="G70" s="1"/>
      <c r="H70" s="82"/>
      <c r="I70" s="243"/>
      <c r="J70" s="160" t="s">
        <v>36</v>
      </c>
      <c r="K70" s="66" t="str">
        <f>'Printable version'!H38</f>
        <v>Raven, Peter</v>
      </c>
      <c r="L70" s="68">
        <f>'Printable version'!I38</f>
        <v>8</v>
      </c>
      <c r="M70" s="69">
        <f>'Printable version'!J38</f>
        <v>9</v>
      </c>
      <c r="N70" s="69">
        <f>'Printable version'!K38</f>
        <v>8</v>
      </c>
      <c r="O70" s="1"/>
    </row>
    <row r="71" spans="1:15" s="59" customFormat="1">
      <c r="A71" s="79"/>
      <c r="B71" s="79"/>
      <c r="C71" s="93"/>
      <c r="D71" s="97"/>
      <c r="E71" s="97"/>
      <c r="F71" s="97"/>
      <c r="G71" s="93"/>
      <c r="H71" s="94"/>
      <c r="I71" s="98"/>
      <c r="J71" s="79"/>
      <c r="K71" s="93"/>
      <c r="L71" s="97"/>
      <c r="M71" s="97"/>
      <c r="N71" s="97"/>
      <c r="O71" s="93" t="s">
        <v>55</v>
      </c>
    </row>
    <row r="72" spans="1:15" s="59" customFormat="1" ht="5" customHeight="1">
      <c r="A72" s="64"/>
      <c r="B72" s="64"/>
      <c r="C72" s="1"/>
      <c r="D72" s="61"/>
      <c r="E72" s="61"/>
      <c r="F72" s="61"/>
      <c r="G72" s="1"/>
      <c r="H72" s="82"/>
      <c r="I72" s="2"/>
      <c r="J72" s="64"/>
      <c r="K72" s="1"/>
      <c r="L72" s="61"/>
      <c r="M72" s="61"/>
      <c r="N72" s="61"/>
      <c r="O72" s="1"/>
    </row>
    <row r="73" spans="1:15">
      <c r="A73" s="165" t="s">
        <v>37</v>
      </c>
      <c r="B73" s="2"/>
      <c r="C73" s="1" t="str">
        <f>'Start sheet'!$B$8</f>
        <v>Torquay G.C</v>
      </c>
      <c r="D73" s="61"/>
      <c r="E73" s="61" t="str">
        <f>'Start sheet'!$K$3</f>
        <v>Yellow</v>
      </c>
      <c r="F73" s="61" t="s">
        <v>33</v>
      </c>
      <c r="G73" s="1"/>
      <c r="H73" s="82"/>
      <c r="I73" s="165" t="s">
        <v>37</v>
      </c>
      <c r="J73" s="2"/>
      <c r="K73" s="1">
        <f>'Start sheet'!$B$9</f>
        <v>0</v>
      </c>
      <c r="L73" s="61"/>
      <c r="M73" s="61" t="str">
        <f>'Start sheet'!$K$3</f>
        <v>Yellow</v>
      </c>
      <c r="N73" s="61" t="s">
        <v>33</v>
      </c>
      <c r="O73" s="1"/>
    </row>
    <row r="74" spans="1:15">
      <c r="A74" s="70" t="s">
        <v>9</v>
      </c>
      <c r="B74" s="160"/>
      <c r="C74" s="66" t="str">
        <f>'Printable version'!B42</f>
        <v>Player</v>
      </c>
      <c r="D74" s="67" t="str">
        <f>'Printable version'!C42</f>
        <v>HI</v>
      </c>
      <c r="E74" s="67" t="str">
        <f>'Printable version'!D42</f>
        <v>CH</v>
      </c>
      <c r="F74" s="69" t="s">
        <v>17</v>
      </c>
      <c r="G74" s="1"/>
      <c r="H74" s="82"/>
      <c r="I74" s="70" t="s">
        <v>9</v>
      </c>
      <c r="J74" s="160"/>
      <c r="K74" s="66" t="str">
        <f>'Printable version'!H42</f>
        <v>Player</v>
      </c>
      <c r="L74" s="67" t="str">
        <f>'Printable version'!I42</f>
        <v>HI</v>
      </c>
      <c r="M74" s="67" t="str">
        <f>'Printable version'!J42</f>
        <v>CH</v>
      </c>
      <c r="N74" s="69" t="s">
        <v>17</v>
      </c>
      <c r="O74" s="1"/>
    </row>
    <row r="75" spans="1:15">
      <c r="A75" s="242"/>
      <c r="B75" s="159" t="s">
        <v>35</v>
      </c>
      <c r="C75" s="66">
        <f>'Printable version'!B43</f>
        <v>0</v>
      </c>
      <c r="D75" s="68">
        <f>'Printable version'!C43</f>
        <v>0</v>
      </c>
      <c r="E75" s="69">
        <f>'Printable version'!D43</f>
        <v>0</v>
      </c>
      <c r="F75" s="69">
        <f>'Printable version'!E43</f>
        <v>0</v>
      </c>
      <c r="G75" s="1"/>
      <c r="H75" s="82"/>
      <c r="I75" s="242"/>
      <c r="J75" s="159" t="s">
        <v>35</v>
      </c>
      <c r="K75" s="66">
        <f>'Printable version'!H43</f>
        <v>0</v>
      </c>
      <c r="L75" s="68">
        <f>'Printable version'!I43</f>
        <v>0</v>
      </c>
      <c r="M75" s="69">
        <f>'Printable version'!J43</f>
        <v>0</v>
      </c>
      <c r="N75" s="69">
        <f>'Printable version'!K43</f>
        <v>0</v>
      </c>
      <c r="O75" s="1"/>
    </row>
    <row r="76" spans="1:15">
      <c r="A76" s="243"/>
      <c r="B76" s="160" t="s">
        <v>36</v>
      </c>
      <c r="C76" s="66">
        <f>'Printable version'!B44</f>
        <v>0</v>
      </c>
      <c r="D76" s="68">
        <f>'Printable version'!C44</f>
        <v>0</v>
      </c>
      <c r="E76" s="69">
        <f>'Printable version'!D44</f>
        <v>0</v>
      </c>
      <c r="F76" s="69">
        <f>'Printable version'!E44</f>
        <v>0</v>
      </c>
      <c r="G76" s="1"/>
      <c r="H76" s="82"/>
      <c r="I76" s="243"/>
      <c r="J76" s="160" t="s">
        <v>36</v>
      </c>
      <c r="K76" s="66">
        <f>'Printable version'!H44</f>
        <v>0</v>
      </c>
      <c r="L76" s="68">
        <f>'Printable version'!I44</f>
        <v>0</v>
      </c>
      <c r="M76" s="69">
        <f>'Printable version'!J44</f>
        <v>0</v>
      </c>
      <c r="N76" s="69">
        <f>'Printable version'!K44</f>
        <v>0</v>
      </c>
      <c r="O76" s="1"/>
    </row>
    <row r="77" spans="1:15" s="59" customFormat="1" ht="16.25" customHeight="1">
      <c r="A77" s="95"/>
      <c r="B77" s="95"/>
      <c r="C77" s="96"/>
      <c r="D77" s="91"/>
      <c r="E77" s="92"/>
      <c r="F77" s="92"/>
      <c r="G77" s="93"/>
      <c r="H77" s="94"/>
      <c r="I77" s="79"/>
      <c r="J77" s="95"/>
      <c r="K77" s="93"/>
      <c r="L77" s="91"/>
      <c r="M77" s="92"/>
      <c r="N77" s="92"/>
      <c r="O77" s="93"/>
    </row>
    <row r="78" spans="1:15" s="59" customFormat="1" ht="4.25" customHeight="1">
      <c r="A78" s="64"/>
      <c r="B78" s="64"/>
      <c r="C78" s="1"/>
      <c r="D78" s="62"/>
      <c r="E78" s="63"/>
      <c r="F78" s="63"/>
      <c r="G78" s="1"/>
      <c r="H78" s="82"/>
      <c r="I78" s="64"/>
      <c r="J78" s="64"/>
      <c r="K78" s="1"/>
      <c r="L78" s="62"/>
      <c r="M78" s="63"/>
      <c r="N78" s="63"/>
      <c r="O78" s="1"/>
    </row>
    <row r="79" spans="1:15" s="59" customFormat="1">
      <c r="A79" s="166" t="s">
        <v>37</v>
      </c>
      <c r="B79" s="64"/>
      <c r="C79" s="1" t="str">
        <f>'Start sheet'!$B$8</f>
        <v>Torquay G.C</v>
      </c>
      <c r="D79" s="62"/>
      <c r="E79" s="61" t="str">
        <f>'Start sheet'!$K$3</f>
        <v>Yellow</v>
      </c>
      <c r="F79" s="61" t="s">
        <v>33</v>
      </c>
      <c r="G79" s="1"/>
      <c r="H79" s="82"/>
      <c r="I79" s="166" t="s">
        <v>37</v>
      </c>
      <c r="J79" s="64"/>
      <c r="K79" s="1">
        <f>'Start sheet'!$B$9</f>
        <v>0</v>
      </c>
      <c r="L79" s="62"/>
      <c r="M79" s="61" t="str">
        <f>'Start sheet'!$K$3</f>
        <v>Yellow</v>
      </c>
      <c r="N79" s="61" t="s">
        <v>33</v>
      </c>
      <c r="O79" s="1"/>
    </row>
    <row r="80" spans="1:15" s="59" customFormat="1">
      <c r="A80" s="70" t="s">
        <v>9</v>
      </c>
      <c r="B80" s="160"/>
      <c r="C80" s="66" t="s">
        <v>78</v>
      </c>
      <c r="D80" s="68" t="s">
        <v>7</v>
      </c>
      <c r="E80" s="69" t="s">
        <v>8</v>
      </c>
      <c r="F80" s="69" t="s">
        <v>17</v>
      </c>
      <c r="G80" s="1"/>
      <c r="H80" s="82"/>
      <c r="I80" s="70" t="s">
        <v>9</v>
      </c>
      <c r="J80" s="160"/>
      <c r="K80" s="66" t="s">
        <v>78</v>
      </c>
      <c r="L80" s="68" t="s">
        <v>7</v>
      </c>
      <c r="M80" s="69" t="s">
        <v>8</v>
      </c>
      <c r="N80" s="69" t="s">
        <v>17</v>
      </c>
      <c r="O80" s="1"/>
    </row>
    <row r="81" spans="1:15">
      <c r="A81" s="242"/>
      <c r="B81" s="159" t="s">
        <v>35</v>
      </c>
      <c r="C81" s="66">
        <f>'Printable version'!B45</f>
        <v>0</v>
      </c>
      <c r="D81" s="68">
        <f>'Printable version'!C45</f>
        <v>0</v>
      </c>
      <c r="E81" s="69">
        <f>'Printable version'!D45</f>
        <v>0</v>
      </c>
      <c r="F81" s="69">
        <f>'Printable version'!E45</f>
        <v>0</v>
      </c>
      <c r="G81" s="1"/>
      <c r="H81" s="82"/>
      <c r="I81" s="242"/>
      <c r="J81" s="159" t="s">
        <v>35</v>
      </c>
      <c r="K81" s="66">
        <f>'Printable version'!H45</f>
        <v>0</v>
      </c>
      <c r="L81" s="68">
        <f>'Printable version'!I45</f>
        <v>0</v>
      </c>
      <c r="M81" s="69">
        <f>'Printable version'!J45</f>
        <v>0</v>
      </c>
      <c r="N81" s="69">
        <f>'Printable version'!K45</f>
        <v>0</v>
      </c>
      <c r="O81" s="1"/>
    </row>
    <row r="82" spans="1:15">
      <c r="A82" s="243"/>
      <c r="B82" s="160" t="s">
        <v>36</v>
      </c>
      <c r="C82" s="66">
        <f>'Printable version'!B46</f>
        <v>0</v>
      </c>
      <c r="D82" s="68">
        <f>'Printable version'!C46</f>
        <v>0</v>
      </c>
      <c r="E82" s="69">
        <f>'Printable version'!D46</f>
        <v>0</v>
      </c>
      <c r="F82" s="69">
        <f>'Printable version'!E46</f>
        <v>0</v>
      </c>
      <c r="G82" s="1"/>
      <c r="H82" s="82"/>
      <c r="I82" s="243"/>
      <c r="J82" s="160" t="s">
        <v>36</v>
      </c>
      <c r="K82" s="66">
        <f>'Printable version'!H46</f>
        <v>0</v>
      </c>
      <c r="L82" s="68">
        <f>'Printable version'!I46</f>
        <v>0</v>
      </c>
      <c r="M82" s="69">
        <f>'Printable version'!J46</f>
        <v>0</v>
      </c>
      <c r="N82" s="69">
        <f>'Printable version'!K46</f>
        <v>0</v>
      </c>
      <c r="O82" s="1"/>
    </row>
    <row r="83" spans="1:15" s="59" customFormat="1" ht="19.25" customHeight="1">
      <c r="A83" s="95"/>
      <c r="B83" s="95"/>
      <c r="C83" s="96"/>
      <c r="D83" s="62"/>
      <c r="E83" s="63"/>
      <c r="F83" s="63"/>
      <c r="G83" s="1"/>
      <c r="H83" s="82"/>
      <c r="I83" s="64"/>
      <c r="J83" s="95"/>
      <c r="K83" s="1"/>
      <c r="L83" s="62"/>
      <c r="M83" s="63"/>
      <c r="N83" s="63"/>
      <c r="O83" s="1"/>
    </row>
    <row r="84" spans="1:15" s="59" customFormat="1" ht="3.5" customHeight="1">
      <c r="A84" s="64"/>
      <c r="B84" s="64"/>
      <c r="C84" s="1"/>
      <c r="D84" s="84"/>
      <c r="E84" s="85"/>
      <c r="F84" s="85"/>
      <c r="G84" s="86"/>
      <c r="H84" s="87"/>
      <c r="I84" s="77"/>
      <c r="J84" s="64"/>
      <c r="K84" s="86"/>
      <c r="L84" s="84"/>
      <c r="M84" s="85"/>
      <c r="N84" s="85"/>
      <c r="O84" s="86"/>
    </row>
    <row r="85" spans="1:15" s="59" customFormat="1">
      <c r="A85" s="166" t="s">
        <v>37</v>
      </c>
      <c r="B85" s="64"/>
      <c r="C85" s="1" t="str">
        <f>'Start sheet'!$B$8</f>
        <v>Torquay G.C</v>
      </c>
      <c r="D85" s="88"/>
      <c r="E85" s="61" t="str">
        <f>'Start sheet'!$K$3</f>
        <v>Yellow</v>
      </c>
      <c r="F85" s="61" t="s">
        <v>33</v>
      </c>
      <c r="G85" s="90"/>
      <c r="H85" s="82"/>
      <c r="I85" s="167" t="s">
        <v>37</v>
      </c>
      <c r="J85" s="64"/>
      <c r="K85" s="90">
        <f>'Start sheet'!$B$9</f>
        <v>0</v>
      </c>
      <c r="L85" s="88"/>
      <c r="M85" s="61" t="str">
        <f>'Start sheet'!$K$3</f>
        <v>Yellow</v>
      </c>
      <c r="N85" s="61" t="s">
        <v>33</v>
      </c>
      <c r="O85" s="90"/>
    </row>
    <row r="86" spans="1:15" s="59" customFormat="1">
      <c r="A86" s="70" t="s">
        <v>9</v>
      </c>
      <c r="B86" s="159"/>
      <c r="C86" s="66" t="s">
        <v>78</v>
      </c>
      <c r="D86" s="68" t="s">
        <v>7</v>
      </c>
      <c r="E86" s="69" t="s">
        <v>8</v>
      </c>
      <c r="F86" s="69" t="s">
        <v>17</v>
      </c>
      <c r="G86" s="1"/>
      <c r="H86" s="82"/>
      <c r="I86" s="70" t="s">
        <v>9</v>
      </c>
      <c r="J86" s="159"/>
      <c r="K86" s="66" t="s">
        <v>78</v>
      </c>
      <c r="L86" s="68" t="s">
        <v>7</v>
      </c>
      <c r="M86" s="69" t="s">
        <v>8</v>
      </c>
      <c r="N86" s="69" t="s">
        <v>17</v>
      </c>
      <c r="O86" s="1"/>
    </row>
    <row r="87" spans="1:15">
      <c r="A87" s="242"/>
      <c r="B87" s="160" t="s">
        <v>35</v>
      </c>
      <c r="C87" s="66">
        <f>'Printable version'!B47</f>
        <v>0</v>
      </c>
      <c r="D87" s="68">
        <f>'Printable version'!C47</f>
        <v>0</v>
      </c>
      <c r="E87" s="69">
        <f>'Printable version'!D47</f>
        <v>0</v>
      </c>
      <c r="F87" s="69">
        <f>'Printable version'!E47</f>
        <v>0</v>
      </c>
      <c r="G87" s="1"/>
      <c r="H87" s="82"/>
      <c r="I87" s="242"/>
      <c r="J87" s="160" t="s">
        <v>35</v>
      </c>
      <c r="K87" s="66">
        <f>'Printable version'!H47</f>
        <v>0</v>
      </c>
      <c r="L87" s="68">
        <f>'Printable version'!I47</f>
        <v>0</v>
      </c>
      <c r="M87" s="69">
        <f>'Printable version'!J47</f>
        <v>0</v>
      </c>
      <c r="N87" s="69">
        <f>'Printable version'!K47</f>
        <v>0</v>
      </c>
      <c r="O87" s="1"/>
    </row>
    <row r="88" spans="1:15">
      <c r="A88" s="243"/>
      <c r="B88" s="160" t="s">
        <v>36</v>
      </c>
      <c r="C88" s="66">
        <f>'Printable version'!B48</f>
        <v>0</v>
      </c>
      <c r="D88" s="68">
        <f>'Printable version'!C48</f>
        <v>0</v>
      </c>
      <c r="E88" s="69">
        <f>'Printable version'!D48</f>
        <v>0</v>
      </c>
      <c r="F88" s="69">
        <f>'Printable version'!E48</f>
        <v>0</v>
      </c>
      <c r="G88" s="1"/>
      <c r="H88" s="82"/>
      <c r="I88" s="243"/>
      <c r="J88" s="160" t="s">
        <v>36</v>
      </c>
      <c r="K88" s="66">
        <f>'Printable version'!H48</f>
        <v>0</v>
      </c>
      <c r="L88" s="68">
        <f>'Printable version'!I48</f>
        <v>0</v>
      </c>
      <c r="M88" s="69">
        <f>'Printable version'!J48</f>
        <v>0</v>
      </c>
      <c r="N88" s="69">
        <f>'Printable version'!K48</f>
        <v>0</v>
      </c>
      <c r="O88" s="1"/>
    </row>
    <row r="89" spans="1:15" ht="9" customHeight="1">
      <c r="H89" s="83"/>
    </row>
  </sheetData>
  <mergeCells count="30">
    <mergeCell ref="I33:I34"/>
    <mergeCell ref="I75:I76"/>
    <mergeCell ref="I81:I82"/>
    <mergeCell ref="I87:I88"/>
    <mergeCell ref="I3:I4"/>
    <mergeCell ref="I9:I10"/>
    <mergeCell ref="I15:I16"/>
    <mergeCell ref="I21:I22"/>
    <mergeCell ref="I27:I28"/>
    <mergeCell ref="I69:I70"/>
    <mergeCell ref="I39:I40"/>
    <mergeCell ref="I45:I46"/>
    <mergeCell ref="I51:I52"/>
    <mergeCell ref="I57:I58"/>
    <mergeCell ref="I63:I64"/>
    <mergeCell ref="A69:A70"/>
    <mergeCell ref="A87:A88"/>
    <mergeCell ref="A33:A34"/>
    <mergeCell ref="A51:A52"/>
    <mergeCell ref="A75:A76"/>
    <mergeCell ref="A81:A82"/>
    <mergeCell ref="A57:A58"/>
    <mergeCell ref="A63:A64"/>
    <mergeCell ref="A45:A46"/>
    <mergeCell ref="A27:A28"/>
    <mergeCell ref="A39:A40"/>
    <mergeCell ref="A15:A16"/>
    <mergeCell ref="A21:A22"/>
    <mergeCell ref="A3:A4"/>
    <mergeCell ref="A9:A10"/>
  </mergeCells>
  <phoneticPr fontId="12" type="noConversion"/>
  <pageMargins left="0.71" right="0.71" top="0.75000000000000011" bottom="0.75000000000000011" header="0.31" footer="0.3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sheet</vt:lpstr>
      <vt:lpstr>Printable version</vt:lpstr>
      <vt:lpstr>Card labels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Cyder</dc:creator>
  <cp:lastModifiedBy>Mike Allen</cp:lastModifiedBy>
  <cp:lastPrinted>2021-09-09T21:35:25Z</cp:lastPrinted>
  <dcterms:created xsi:type="dcterms:W3CDTF">2019-07-19T09:20:30Z</dcterms:created>
  <dcterms:modified xsi:type="dcterms:W3CDTF">2021-09-10T22:30:19Z</dcterms:modified>
</cp:coreProperties>
</file>