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75e1532a87a8c7c/Documents/Malcolm/DMVGA and SDSL/SDSL/"/>
    </mc:Choice>
  </mc:AlternateContent>
  <xr:revisionPtr revIDLastSave="1190" documentId="8_{684FD0E9-6E0F-4D76-9F13-5D4711CB6D90}" xr6:coauthVersionLast="47" xr6:coauthVersionMax="47" xr10:uidLastSave="{631A9A25-A65D-43EF-A530-45134FB8ADCA}"/>
  <bookViews>
    <workbookView xWindow="-96" yWindow="-96" windowWidth="23232" windowHeight="12432" activeTab="5" xr2:uid="{C2F58109-B8BA-4C37-B689-130799A0771C}"/>
  </bookViews>
  <sheets>
    <sheet name="Start sheet" sheetId="1" r:id="rId1"/>
    <sheet name="Printable version" sheetId="2" r:id="rId2"/>
    <sheet name="Card labels- ALL" sheetId="4" r:id="rId3"/>
    <sheet name="Labels Sheet 1" sheetId="5" r:id="rId4"/>
    <sheet name="Labels sheet 2" sheetId="7" r:id="rId5"/>
    <sheet name="Labels sheet 3" sheetId="8" r:id="rId6"/>
  </sheets>
  <definedNames>
    <definedName name="_xlnm.Print_Area" localSheetId="2">'Card labels- ALL'!$A$1:$O$120</definedName>
    <definedName name="_xlnm.Print_Area" localSheetId="3">'Labels Sheet 1'!$A$1:$N$64</definedName>
    <definedName name="_xlnm.Print_Area" localSheetId="4">'Labels sheet 2'!$A$2:$N$64</definedName>
    <definedName name="_xlnm.Print_Area" localSheetId="5">'Labels sheet 3'!$A$2:$N$64</definedName>
    <definedName name="_xlnm.Print_Area" localSheetId="1">'Printable version'!$A$1:$L$77</definedName>
    <definedName name="_xlnm.Print_Area" localSheetId="0">'Start sheet'!$A$2:$N$49</definedName>
    <definedName name="_xlnm.Print_Titles" localSheetId="1">'Printable version'!$2:$2</definedName>
  </definedNames>
  <calcPr calcId="191029" iterateDelta="1E-4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8" l="1"/>
  <c r="M13" i="8"/>
  <c r="L13" i="8"/>
  <c r="K13" i="8"/>
  <c r="F13" i="8"/>
  <c r="E13" i="8"/>
  <c r="D13" i="8"/>
  <c r="C13" i="8"/>
  <c r="N12" i="8"/>
  <c r="M12" i="8"/>
  <c r="L12" i="8"/>
  <c r="K12" i="8"/>
  <c r="F12" i="8"/>
  <c r="E12" i="8"/>
  <c r="D12" i="8"/>
  <c r="C12" i="8"/>
  <c r="N5" i="8"/>
  <c r="M5" i="8"/>
  <c r="L5" i="8"/>
  <c r="K5" i="8"/>
  <c r="F5" i="8"/>
  <c r="E5" i="8"/>
  <c r="D5" i="8"/>
  <c r="C5" i="8"/>
  <c r="N4" i="8"/>
  <c r="M4" i="8"/>
  <c r="L4" i="8"/>
  <c r="K4" i="8"/>
  <c r="F4" i="8"/>
  <c r="E4" i="8"/>
  <c r="D4" i="8"/>
  <c r="C4" i="8"/>
  <c r="C61" i="7"/>
  <c r="N61" i="7"/>
  <c r="M61" i="7"/>
  <c r="L61" i="7"/>
  <c r="K61" i="7"/>
  <c r="F61" i="7"/>
  <c r="E61" i="7"/>
  <c r="D61" i="7"/>
  <c r="N60" i="7"/>
  <c r="M60" i="7"/>
  <c r="L60" i="7"/>
  <c r="K60" i="7"/>
  <c r="F60" i="7"/>
  <c r="E60" i="7"/>
  <c r="D60" i="7"/>
  <c r="C60" i="7"/>
  <c r="N53" i="7"/>
  <c r="M53" i="7"/>
  <c r="L53" i="7"/>
  <c r="K53" i="7"/>
  <c r="F53" i="7"/>
  <c r="E53" i="7"/>
  <c r="D53" i="7"/>
  <c r="C53" i="7"/>
  <c r="N52" i="7"/>
  <c r="M52" i="7"/>
  <c r="L52" i="7"/>
  <c r="K52" i="7"/>
  <c r="F52" i="7"/>
  <c r="E52" i="7"/>
  <c r="D52" i="7"/>
  <c r="C52" i="7"/>
  <c r="N45" i="7"/>
  <c r="M45" i="7"/>
  <c r="L45" i="7"/>
  <c r="K45" i="7"/>
  <c r="F45" i="7"/>
  <c r="E45" i="7"/>
  <c r="D45" i="7"/>
  <c r="C45" i="7"/>
  <c r="N44" i="7"/>
  <c r="M44" i="7"/>
  <c r="L44" i="7"/>
  <c r="K44" i="7"/>
  <c r="F44" i="7"/>
  <c r="E44" i="7"/>
  <c r="D44" i="7"/>
  <c r="C44" i="7"/>
  <c r="N37" i="7"/>
  <c r="M37" i="7"/>
  <c r="L37" i="7"/>
  <c r="K37" i="7"/>
  <c r="F37" i="7"/>
  <c r="E37" i="7"/>
  <c r="D37" i="7"/>
  <c r="C37" i="7"/>
  <c r="N36" i="7"/>
  <c r="M36" i="7"/>
  <c r="L36" i="7"/>
  <c r="K36" i="7"/>
  <c r="F36" i="7"/>
  <c r="E36" i="7"/>
  <c r="D36" i="7"/>
  <c r="C36" i="7"/>
  <c r="N29" i="7"/>
  <c r="M29" i="7"/>
  <c r="L29" i="7"/>
  <c r="K29" i="7"/>
  <c r="F29" i="7"/>
  <c r="E29" i="7"/>
  <c r="D29" i="7"/>
  <c r="C29" i="7"/>
  <c r="N28" i="7"/>
  <c r="M28" i="7"/>
  <c r="L28" i="7"/>
  <c r="K28" i="7"/>
  <c r="F28" i="7"/>
  <c r="E28" i="7"/>
  <c r="D28" i="7"/>
  <c r="C28" i="7"/>
  <c r="N13" i="7"/>
  <c r="M13" i="7"/>
  <c r="L13" i="7"/>
  <c r="K13" i="7"/>
  <c r="F13" i="7"/>
  <c r="E13" i="7"/>
  <c r="D13" i="7"/>
  <c r="C13" i="7"/>
  <c r="N12" i="7"/>
  <c r="M12" i="7"/>
  <c r="L12" i="7"/>
  <c r="K12" i="7"/>
  <c r="F12" i="7"/>
  <c r="E12" i="7"/>
  <c r="D12" i="7"/>
  <c r="C12" i="7"/>
  <c r="N21" i="7"/>
  <c r="M21" i="7"/>
  <c r="L21" i="7"/>
  <c r="K21" i="7"/>
  <c r="F21" i="7"/>
  <c r="E21" i="7"/>
  <c r="D21" i="7"/>
  <c r="C21" i="7"/>
  <c r="N20" i="7"/>
  <c r="M20" i="7"/>
  <c r="L20" i="7"/>
  <c r="K20" i="7"/>
  <c r="F20" i="7"/>
  <c r="E20" i="7"/>
  <c r="D20" i="7"/>
  <c r="C20" i="7"/>
  <c r="N5" i="7"/>
  <c r="M5" i="7"/>
  <c r="L5" i="7"/>
  <c r="K5" i="7"/>
  <c r="F5" i="7"/>
  <c r="E5" i="7"/>
  <c r="D5" i="7"/>
  <c r="C5" i="7"/>
  <c r="N4" i="7"/>
  <c r="M4" i="7"/>
  <c r="L4" i="7"/>
  <c r="K4" i="7"/>
  <c r="F4" i="7"/>
  <c r="E4" i="7"/>
  <c r="D4" i="7"/>
  <c r="C4" i="7"/>
  <c r="N61" i="5"/>
  <c r="M61" i="5"/>
  <c r="L61" i="5"/>
  <c r="K61" i="5"/>
  <c r="F61" i="5"/>
  <c r="E61" i="5"/>
  <c r="D61" i="5"/>
  <c r="N60" i="5"/>
  <c r="M60" i="5"/>
  <c r="L60" i="5"/>
  <c r="K60" i="5"/>
  <c r="F60" i="5"/>
  <c r="E60" i="5"/>
  <c r="D60" i="5"/>
  <c r="C61" i="5"/>
  <c r="C60" i="5"/>
  <c r="N53" i="5" l="1"/>
  <c r="M53" i="5"/>
  <c r="L53" i="5"/>
  <c r="N52" i="5"/>
  <c r="M52" i="5"/>
  <c r="L52" i="5"/>
  <c r="F53" i="5"/>
  <c r="E53" i="5"/>
  <c r="D53" i="5"/>
  <c r="C53" i="5"/>
  <c r="F52" i="5"/>
  <c r="E52" i="5"/>
  <c r="D52" i="5"/>
  <c r="C52" i="5"/>
  <c r="N45" i="5"/>
  <c r="M45" i="5"/>
  <c r="L45" i="5"/>
  <c r="F45" i="5"/>
  <c r="E45" i="5"/>
  <c r="D45" i="5"/>
  <c r="N44" i="5"/>
  <c r="M44" i="5"/>
  <c r="L44" i="5"/>
  <c r="F44" i="5"/>
  <c r="E44" i="5"/>
  <c r="D44" i="5"/>
  <c r="K45" i="5"/>
  <c r="K44" i="5"/>
  <c r="C45" i="5"/>
  <c r="C44" i="5"/>
  <c r="E46" i="5" l="1"/>
  <c r="D46" i="5"/>
  <c r="N47" i="5"/>
  <c r="M47" i="5"/>
  <c r="L47" i="5"/>
  <c r="M46" i="5"/>
  <c r="K46" i="5"/>
  <c r="N46" i="5"/>
  <c r="L46" i="5"/>
  <c r="F47" i="5"/>
  <c r="E47" i="5"/>
  <c r="D47" i="5"/>
  <c r="F46" i="5"/>
  <c r="C46" i="5"/>
  <c r="C10" i="8"/>
  <c r="K2" i="8"/>
  <c r="C2" i="8"/>
  <c r="K58" i="7"/>
  <c r="C58" i="7"/>
  <c r="K50" i="7"/>
  <c r="C50" i="7"/>
  <c r="K42" i="7"/>
  <c r="C42" i="7"/>
  <c r="K34" i="7"/>
  <c r="C34" i="7"/>
  <c r="K26" i="7"/>
  <c r="C26" i="7"/>
  <c r="K18" i="7"/>
  <c r="C18" i="7"/>
  <c r="K10" i="7"/>
  <c r="C10" i="7"/>
  <c r="K2" i="7"/>
  <c r="C2" i="7"/>
  <c r="K58" i="5"/>
  <c r="C58" i="5"/>
  <c r="K50" i="5"/>
  <c r="C50" i="5"/>
  <c r="K42" i="5"/>
  <c r="C42" i="5"/>
  <c r="K34" i="5"/>
  <c r="C34" i="5"/>
  <c r="K26" i="5"/>
  <c r="C26" i="5"/>
  <c r="M11" i="8"/>
  <c r="L11" i="8"/>
  <c r="K11" i="8"/>
  <c r="I11" i="8"/>
  <c r="E11" i="8"/>
  <c r="D11" i="8"/>
  <c r="C11" i="8"/>
  <c r="M10" i="8"/>
  <c r="K10" i="8"/>
  <c r="E10" i="8"/>
  <c r="I3" i="8"/>
  <c r="M2" i="8"/>
  <c r="E2" i="8"/>
  <c r="M58" i="7"/>
  <c r="E58" i="7"/>
  <c r="K137" i="4"/>
  <c r="C137" i="4"/>
  <c r="K129" i="4"/>
  <c r="C129" i="4"/>
  <c r="K121" i="4"/>
  <c r="C121" i="4"/>
  <c r="M137" i="4"/>
  <c r="E137" i="4"/>
  <c r="M129" i="4"/>
  <c r="E129" i="4"/>
  <c r="M121" i="4"/>
  <c r="E121" i="4"/>
  <c r="K113" i="4"/>
  <c r="C113" i="4"/>
  <c r="K105" i="4"/>
  <c r="C105" i="4"/>
  <c r="K97" i="4"/>
  <c r="C97" i="4"/>
  <c r="K89" i="4"/>
  <c r="C89" i="4"/>
  <c r="K81" i="4"/>
  <c r="C81" i="4"/>
  <c r="K73" i="4"/>
  <c r="C73" i="4"/>
  <c r="K65" i="4"/>
  <c r="C65" i="4"/>
  <c r="K57" i="4"/>
  <c r="C57" i="4"/>
  <c r="K49" i="4"/>
  <c r="C49" i="4"/>
  <c r="K41" i="4"/>
  <c r="K33" i="4"/>
  <c r="C41" i="4"/>
  <c r="C33" i="4"/>
  <c r="K25" i="4"/>
  <c r="C25" i="4"/>
  <c r="L62" i="2" l="1"/>
  <c r="L60" i="2"/>
  <c r="I59" i="2"/>
  <c r="L124" i="4" s="1"/>
  <c r="D126" i="4" s="1"/>
  <c r="I60" i="2"/>
  <c r="L131" i="4" s="1"/>
  <c r="D133" i="4" s="1"/>
  <c r="I61" i="2"/>
  <c r="L132" i="4" s="1"/>
  <c r="D134" i="4" s="1"/>
  <c r="I62" i="2"/>
  <c r="L139" i="4" s="1"/>
  <c r="D141" i="4" s="1"/>
  <c r="I63" i="2"/>
  <c r="L140" i="4" s="1"/>
  <c r="D142" i="4" s="1"/>
  <c r="L58" i="2"/>
  <c r="I58" i="2"/>
  <c r="L123" i="4" s="1"/>
  <c r="D125" i="4" s="1"/>
  <c r="I49" i="2"/>
  <c r="I50" i="2"/>
  <c r="I51" i="2"/>
  <c r="L108" i="4" s="1"/>
  <c r="I52" i="2"/>
  <c r="L115" i="4" s="1"/>
  <c r="I53" i="2"/>
  <c r="L116" i="4" s="1"/>
  <c r="L52" i="2"/>
  <c r="L50" i="2"/>
  <c r="L48" i="2"/>
  <c r="I48" i="2"/>
  <c r="L99" i="4" s="1"/>
  <c r="I38" i="2"/>
  <c r="L76" i="4" s="1"/>
  <c r="I39" i="2"/>
  <c r="L83" i="4" s="1"/>
  <c r="I40" i="2"/>
  <c r="L84" i="4" s="1"/>
  <c r="I41" i="2"/>
  <c r="L91" i="4" s="1"/>
  <c r="I42" i="2"/>
  <c r="L92" i="4" s="1"/>
  <c r="L41" i="2"/>
  <c r="L39" i="2"/>
  <c r="L37" i="2"/>
  <c r="I37" i="2"/>
  <c r="L75" i="4" s="1"/>
  <c r="I28" i="2"/>
  <c r="I29" i="2"/>
  <c r="L59" i="4" s="1"/>
  <c r="I30" i="2"/>
  <c r="L60" i="4" s="1"/>
  <c r="I31" i="2"/>
  <c r="L67" i="4" s="1"/>
  <c r="I32" i="2"/>
  <c r="L68" i="4" s="1"/>
  <c r="I27" i="2"/>
  <c r="L31" i="2"/>
  <c r="L29" i="2"/>
  <c r="L27" i="2"/>
  <c r="I18" i="2"/>
  <c r="I19" i="2"/>
  <c r="I20" i="2"/>
  <c r="I21" i="2"/>
  <c r="I22" i="2"/>
  <c r="L21" i="2"/>
  <c r="L19" i="2"/>
  <c r="L17" i="2"/>
  <c r="I17" i="2"/>
  <c r="F62" i="2"/>
  <c r="C59" i="2"/>
  <c r="D124" i="4" s="1"/>
  <c r="L126" i="4" s="1"/>
  <c r="C60" i="2"/>
  <c r="D131" i="4" s="1"/>
  <c r="L133" i="4" s="1"/>
  <c r="C61" i="2"/>
  <c r="D132" i="4" s="1"/>
  <c r="L134" i="4" s="1"/>
  <c r="C62" i="2"/>
  <c r="D139" i="4" s="1"/>
  <c r="L141" i="4" s="1"/>
  <c r="C63" i="2"/>
  <c r="D140" i="4" s="1"/>
  <c r="L142" i="4" s="1"/>
  <c r="F60" i="2"/>
  <c r="F58" i="2"/>
  <c r="C58" i="2"/>
  <c r="D123" i="4" s="1"/>
  <c r="L125" i="4" s="1"/>
  <c r="F52" i="2"/>
  <c r="F50" i="2"/>
  <c r="C49" i="2"/>
  <c r="C50" i="2"/>
  <c r="C51" i="2"/>
  <c r="D108" i="4" s="1"/>
  <c r="C52" i="2"/>
  <c r="D115" i="4" s="1"/>
  <c r="C53" i="2"/>
  <c r="D116" i="4" s="1"/>
  <c r="F48" i="2"/>
  <c r="C48" i="2"/>
  <c r="D99" i="4" s="1"/>
  <c r="F41" i="2"/>
  <c r="F39" i="2"/>
  <c r="C38" i="2"/>
  <c r="D76" i="4" s="1"/>
  <c r="C39" i="2"/>
  <c r="D83" i="4" s="1"/>
  <c r="C40" i="2"/>
  <c r="D84" i="4" s="1"/>
  <c r="C41" i="2"/>
  <c r="D91" i="4" s="1"/>
  <c r="C42" i="2"/>
  <c r="D92" i="4" s="1"/>
  <c r="F37" i="2"/>
  <c r="C37" i="2"/>
  <c r="D75" i="4" s="1"/>
  <c r="F31" i="2"/>
  <c r="F29" i="2"/>
  <c r="C28" i="2"/>
  <c r="C29" i="2"/>
  <c r="D59" i="4" s="1"/>
  <c r="C30" i="2"/>
  <c r="D60" i="4" s="1"/>
  <c r="C31" i="2"/>
  <c r="D67" i="4" s="1"/>
  <c r="C32" i="2"/>
  <c r="D68" i="4" s="1"/>
  <c r="F27" i="2"/>
  <c r="C27" i="2"/>
  <c r="F21" i="2"/>
  <c r="F19" i="2"/>
  <c r="C18" i="2"/>
  <c r="C19" i="2"/>
  <c r="C20" i="2"/>
  <c r="C21" i="2"/>
  <c r="C22" i="2"/>
  <c r="F17" i="2"/>
  <c r="C17" i="2"/>
  <c r="L11" i="2"/>
  <c r="L9" i="2"/>
  <c r="L7" i="2"/>
  <c r="F11" i="2"/>
  <c r="F9" i="2"/>
  <c r="F7" i="2"/>
  <c r="E76" i="2"/>
  <c r="A76" i="2"/>
  <c r="H63" i="2"/>
  <c r="K140" i="4" s="1"/>
  <c r="C142" i="4" s="1"/>
  <c r="H62" i="2"/>
  <c r="K139" i="4" s="1"/>
  <c r="C141" i="4" s="1"/>
  <c r="H61" i="2"/>
  <c r="K132" i="4" s="1"/>
  <c r="C134" i="4" s="1"/>
  <c r="H60" i="2"/>
  <c r="K131" i="4" s="1"/>
  <c r="C133" i="4" s="1"/>
  <c r="H59" i="2"/>
  <c r="K124" i="4" s="1"/>
  <c r="C126" i="4" s="1"/>
  <c r="H58" i="2"/>
  <c r="K123" i="4" s="1"/>
  <c r="C125" i="4" s="1"/>
  <c r="B63" i="2"/>
  <c r="C140" i="4" s="1"/>
  <c r="K142" i="4" s="1"/>
  <c r="B62" i="2"/>
  <c r="C139" i="4" s="1"/>
  <c r="K141" i="4" s="1"/>
  <c r="B61" i="2"/>
  <c r="C132" i="4" s="1"/>
  <c r="K134" i="4" s="1"/>
  <c r="B60" i="2"/>
  <c r="C131" i="4" s="1"/>
  <c r="K133" i="4" s="1"/>
  <c r="B59" i="2"/>
  <c r="C124" i="4" s="1"/>
  <c r="K126" i="4" s="1"/>
  <c r="B58" i="2"/>
  <c r="C123" i="4" s="1"/>
  <c r="K125" i="4" s="1"/>
  <c r="H53" i="2"/>
  <c r="K116" i="4" s="1"/>
  <c r="H52" i="2"/>
  <c r="K115" i="4" s="1"/>
  <c r="H51" i="2"/>
  <c r="K108" i="4" s="1"/>
  <c r="H50" i="2"/>
  <c r="H49" i="2"/>
  <c r="H48" i="2"/>
  <c r="K99" i="4" s="1"/>
  <c r="B53" i="2"/>
  <c r="C116" i="4" s="1"/>
  <c r="B52" i="2"/>
  <c r="C115" i="4" s="1"/>
  <c r="B51" i="2"/>
  <c r="C108" i="4" s="1"/>
  <c r="B50" i="2"/>
  <c r="B49" i="2"/>
  <c r="B48" i="2"/>
  <c r="C99" i="4" s="1"/>
  <c r="H42" i="2"/>
  <c r="K92" i="4" s="1"/>
  <c r="H41" i="2"/>
  <c r="K91" i="4" s="1"/>
  <c r="H40" i="2"/>
  <c r="K84" i="4" s="1"/>
  <c r="H39" i="2"/>
  <c r="K83" i="4" s="1"/>
  <c r="H38" i="2"/>
  <c r="K76" i="4" s="1"/>
  <c r="H37" i="2"/>
  <c r="K75" i="4" s="1"/>
  <c r="B42" i="2"/>
  <c r="C92" i="4" s="1"/>
  <c r="B41" i="2"/>
  <c r="C91" i="4" s="1"/>
  <c r="B40" i="2"/>
  <c r="C84" i="4" s="1"/>
  <c r="B39" i="2"/>
  <c r="C83" i="4" s="1"/>
  <c r="B38" i="2"/>
  <c r="C76" i="4" s="1"/>
  <c r="B37" i="2"/>
  <c r="C75" i="4" s="1"/>
  <c r="H32" i="2"/>
  <c r="K68" i="4" s="1"/>
  <c r="H31" i="2"/>
  <c r="K67" i="4" s="1"/>
  <c r="H30" i="2"/>
  <c r="K60" i="4" s="1"/>
  <c r="H29" i="2"/>
  <c r="K59" i="4" s="1"/>
  <c r="H28" i="2"/>
  <c r="H27" i="2"/>
  <c r="B32" i="2"/>
  <c r="C68" i="4" s="1"/>
  <c r="B31" i="2"/>
  <c r="C67" i="4" s="1"/>
  <c r="B30" i="2"/>
  <c r="C60" i="4" s="1"/>
  <c r="B29" i="2"/>
  <c r="C59" i="4" s="1"/>
  <c r="B28" i="2"/>
  <c r="B27" i="2"/>
  <c r="H22" i="2"/>
  <c r="H21" i="2"/>
  <c r="H20" i="2"/>
  <c r="H19" i="2"/>
  <c r="H18" i="2"/>
  <c r="H17" i="2"/>
  <c r="B22" i="2"/>
  <c r="B21" i="2"/>
  <c r="B20" i="2"/>
  <c r="B19" i="2"/>
  <c r="B18" i="2"/>
  <c r="B17" i="2"/>
  <c r="H55" i="2"/>
  <c r="B55" i="2"/>
  <c r="H45" i="2"/>
  <c r="B45" i="2"/>
  <c r="H34" i="2"/>
  <c r="C47" i="5" s="1"/>
  <c r="B34" i="2"/>
  <c r="K47" i="5" s="1"/>
  <c r="B24" i="2"/>
  <c r="D14" i="8" l="1"/>
  <c r="L51" i="4"/>
  <c r="C36" i="4"/>
  <c r="C37" i="5"/>
  <c r="K39" i="5" s="1"/>
  <c r="C43" i="4"/>
  <c r="K6" i="8"/>
  <c r="L28" i="5"/>
  <c r="L27" i="4"/>
  <c r="D29" i="4" s="1"/>
  <c r="K52" i="4"/>
  <c r="C15" i="8"/>
  <c r="C44" i="4"/>
  <c r="K7" i="8"/>
  <c r="D51" i="4"/>
  <c r="L14" i="8"/>
  <c r="D28" i="5"/>
  <c r="D27" i="4"/>
  <c r="C6" i="8"/>
  <c r="K43" i="4"/>
  <c r="D7" i="8"/>
  <c r="L44" i="4"/>
  <c r="D44" i="4"/>
  <c r="L7" i="8"/>
  <c r="L43" i="4"/>
  <c r="D6" i="8"/>
  <c r="D15" i="8"/>
  <c r="L52" i="4"/>
  <c r="D28" i="4"/>
  <c r="D29" i="5"/>
  <c r="K37" i="5"/>
  <c r="C39" i="5" s="1"/>
  <c r="K36" i="4"/>
  <c r="C38" i="4" s="1"/>
  <c r="D43" i="4"/>
  <c r="L6" i="8"/>
  <c r="L15" i="8"/>
  <c r="D52" i="4"/>
  <c r="L37" i="5"/>
  <c r="D39" i="5" s="1"/>
  <c r="L36" i="4"/>
  <c r="D107" i="4"/>
  <c r="L63" i="7"/>
  <c r="L100" i="4"/>
  <c r="D62" i="7"/>
  <c r="K27" i="4"/>
  <c r="K28" i="5"/>
  <c r="K51" i="4"/>
  <c r="C14" i="8"/>
  <c r="K100" i="4"/>
  <c r="C62" i="7"/>
  <c r="K35" i="4"/>
  <c r="C37" i="4" s="1"/>
  <c r="K36" i="5"/>
  <c r="C38" i="5" s="1"/>
  <c r="C27" i="4"/>
  <c r="C28" i="5"/>
  <c r="C51" i="4"/>
  <c r="K14" i="8"/>
  <c r="K15" i="8"/>
  <c r="C52" i="4"/>
  <c r="D36" i="4"/>
  <c r="D37" i="5"/>
  <c r="L39" i="5" s="1"/>
  <c r="L35" i="4"/>
  <c r="L36" i="5"/>
  <c r="D38" i="5" s="1"/>
  <c r="L107" i="4"/>
  <c r="D63" i="7"/>
  <c r="D100" i="4"/>
  <c r="L62" i="7"/>
  <c r="K28" i="4"/>
  <c r="K29" i="5"/>
  <c r="K107" i="4"/>
  <c r="C63" i="7"/>
  <c r="C7" i="8"/>
  <c r="K44" i="4"/>
  <c r="C28" i="4"/>
  <c r="C29" i="5"/>
  <c r="K62" i="7"/>
  <c r="C100" i="4"/>
  <c r="C36" i="5"/>
  <c r="K38" i="5" s="1"/>
  <c r="C35" i="4"/>
  <c r="C107" i="4"/>
  <c r="K63" i="7"/>
  <c r="D36" i="5"/>
  <c r="L38" i="5" s="1"/>
  <c r="D35" i="4"/>
  <c r="L28" i="4"/>
  <c r="D30" i="4" s="1"/>
  <c r="L29" i="5"/>
  <c r="C12" i="1" a="1"/>
  <c r="C12" i="1" s="1"/>
  <c r="C11" i="1" a="1"/>
  <c r="C11" i="1" s="1"/>
  <c r="C76" i="2" s="1"/>
  <c r="C10" i="1" a="1"/>
  <c r="C10" i="1" s="1"/>
  <c r="C9" i="1" a="1"/>
  <c r="C9" i="1" s="1"/>
  <c r="C7" i="1" a="1"/>
  <c r="C7" i="1" s="1"/>
  <c r="E7" i="1"/>
  <c r="E8" i="1"/>
  <c r="F73" i="2" s="1"/>
  <c r="C8" i="1" a="1"/>
  <c r="C8" i="1" s="1"/>
  <c r="E12" i="1" l="1"/>
  <c r="E11" i="1"/>
  <c r="F76" i="2" s="1"/>
  <c r="E10" i="1"/>
  <c r="E9" i="1"/>
  <c r="F74" i="2" s="1"/>
  <c r="A37" i="1"/>
  <c r="A37" i="2" s="1"/>
  <c r="I51" i="1"/>
  <c r="B51" i="1"/>
  <c r="I44" i="1"/>
  <c r="B44" i="1"/>
  <c r="I37" i="1"/>
  <c r="B37" i="1"/>
  <c r="I30" i="1"/>
  <c r="B30" i="1"/>
  <c r="I23" i="1"/>
  <c r="B23" i="1"/>
  <c r="L51" i="1"/>
  <c r="L52" i="1"/>
  <c r="L53" i="1"/>
  <c r="L54" i="1"/>
  <c r="J61" i="2" s="1"/>
  <c r="M132" i="4" s="1"/>
  <c r="E134" i="4" s="1"/>
  <c r="L55" i="1"/>
  <c r="J62" i="2" s="1"/>
  <c r="M139" i="4" s="1"/>
  <c r="E141" i="4" s="1"/>
  <c r="L56" i="1"/>
  <c r="J63" i="2" s="1"/>
  <c r="M140" i="4" s="1"/>
  <c r="E142" i="4" s="1"/>
  <c r="E51" i="1"/>
  <c r="E52" i="1"/>
  <c r="E53" i="1"/>
  <c r="E54" i="1"/>
  <c r="E55" i="1"/>
  <c r="E56" i="1"/>
  <c r="E33" i="4"/>
  <c r="E34" i="5"/>
  <c r="O70" i="1"/>
  <c r="G66" i="1"/>
  <c r="G68" i="1"/>
  <c r="G70" i="1"/>
  <c r="G60" i="1"/>
  <c r="G62" i="1"/>
  <c r="G64" i="1"/>
  <c r="O66" i="1"/>
  <c r="O68" i="1"/>
  <c r="O60" i="1"/>
  <c r="O62" i="1"/>
  <c r="O64" i="1"/>
  <c r="M66" i="1"/>
  <c r="M67" i="1"/>
  <c r="M68" i="1"/>
  <c r="M69" i="1"/>
  <c r="M70" i="1"/>
  <c r="M71" i="1"/>
  <c r="M60" i="1"/>
  <c r="M61" i="1"/>
  <c r="M62" i="1"/>
  <c r="M63" i="1"/>
  <c r="M64" i="1"/>
  <c r="M65" i="1"/>
  <c r="K66" i="1"/>
  <c r="K67" i="1"/>
  <c r="K68" i="1"/>
  <c r="K69" i="1"/>
  <c r="K70" i="1"/>
  <c r="K71" i="1"/>
  <c r="K60" i="1"/>
  <c r="K61" i="1"/>
  <c r="K62" i="1"/>
  <c r="K63" i="1"/>
  <c r="K64" i="1"/>
  <c r="K65" i="1"/>
  <c r="C66" i="1"/>
  <c r="D66" i="1"/>
  <c r="C67" i="1"/>
  <c r="D67" i="1"/>
  <c r="C68" i="1"/>
  <c r="D68" i="1"/>
  <c r="C69" i="1"/>
  <c r="D69" i="1"/>
  <c r="C70" i="1"/>
  <c r="D70" i="1"/>
  <c r="C71" i="1"/>
  <c r="D71" i="1"/>
  <c r="C60" i="1"/>
  <c r="D60" i="1"/>
  <c r="C61" i="1"/>
  <c r="D61" i="1"/>
  <c r="C62" i="1"/>
  <c r="D62" i="1"/>
  <c r="C63" i="1"/>
  <c r="D63" i="1"/>
  <c r="C64" i="1"/>
  <c r="D64" i="1"/>
  <c r="C65" i="1"/>
  <c r="D65" i="1"/>
  <c r="A68" i="1"/>
  <c r="A70" i="1"/>
  <c r="E49" i="1"/>
  <c r="E30" i="1"/>
  <c r="E31" i="1"/>
  <c r="E32" i="1"/>
  <c r="E33" i="1"/>
  <c r="E34" i="1"/>
  <c r="E35" i="1"/>
  <c r="E37" i="1"/>
  <c r="E38" i="1"/>
  <c r="E39" i="1"/>
  <c r="E40" i="1"/>
  <c r="E41" i="1"/>
  <c r="E42" i="1"/>
  <c r="E44" i="1"/>
  <c r="E45" i="1"/>
  <c r="E46" i="1"/>
  <c r="E47" i="1"/>
  <c r="E48" i="1"/>
  <c r="L17" i="1"/>
  <c r="M17" i="1" s="1"/>
  <c r="L18" i="1"/>
  <c r="M18" i="1" s="1"/>
  <c r="L19" i="1"/>
  <c r="M19" i="1" s="1"/>
  <c r="L20" i="1"/>
  <c r="M20" i="1" s="1"/>
  <c r="L21" i="1"/>
  <c r="M21" i="1" s="1"/>
  <c r="L23" i="1"/>
  <c r="L24" i="1"/>
  <c r="L25" i="1"/>
  <c r="L26" i="1"/>
  <c r="L27" i="1"/>
  <c r="L28" i="1"/>
  <c r="L30" i="1"/>
  <c r="L31" i="1"/>
  <c r="L32" i="1"/>
  <c r="L33" i="1"/>
  <c r="L34" i="1"/>
  <c r="L35" i="1"/>
  <c r="L37" i="1"/>
  <c r="L38" i="1"/>
  <c r="L39" i="1"/>
  <c r="L40" i="1"/>
  <c r="L41" i="1"/>
  <c r="L42" i="1"/>
  <c r="L44" i="1"/>
  <c r="L45" i="1"/>
  <c r="L46" i="1"/>
  <c r="L47" i="1"/>
  <c r="L48" i="1"/>
  <c r="L49" i="1"/>
  <c r="L16" i="1"/>
  <c r="M16" i="1" s="1"/>
  <c r="E17" i="1"/>
  <c r="F17" i="1" s="1"/>
  <c r="E18" i="1"/>
  <c r="F18" i="1" s="1"/>
  <c r="E19" i="1"/>
  <c r="F19" i="1" s="1"/>
  <c r="E20" i="1"/>
  <c r="F20" i="1" s="1"/>
  <c r="E21" i="1"/>
  <c r="F21" i="1" s="1"/>
  <c r="E23" i="1"/>
  <c r="E24" i="1"/>
  <c r="E25" i="1"/>
  <c r="E26" i="1"/>
  <c r="E27" i="1"/>
  <c r="E28" i="1"/>
  <c r="A75" i="4" l="1"/>
  <c r="A12" i="7"/>
  <c r="M53" i="1"/>
  <c r="K60" i="2" s="1"/>
  <c r="N131" i="4" s="1"/>
  <c r="F133" i="4" s="1"/>
  <c r="J60" i="2"/>
  <c r="M131" i="4" s="1"/>
  <c r="E133" i="4" s="1"/>
  <c r="M52" i="1"/>
  <c r="K59" i="2" s="1"/>
  <c r="N124" i="4" s="1"/>
  <c r="F126" i="4" s="1"/>
  <c r="J59" i="2"/>
  <c r="M124" i="4" s="1"/>
  <c r="E126" i="4" s="1"/>
  <c r="M51" i="1"/>
  <c r="K58" i="2" s="1"/>
  <c r="N123" i="4" s="1"/>
  <c r="F125" i="4" s="1"/>
  <c r="J58" i="2"/>
  <c r="M123" i="4" s="1"/>
  <c r="E125" i="4" s="1"/>
  <c r="M49" i="1"/>
  <c r="J53" i="2"/>
  <c r="M116" i="4" s="1"/>
  <c r="M48" i="1"/>
  <c r="J52" i="2"/>
  <c r="M115" i="4" s="1"/>
  <c r="M47" i="1"/>
  <c r="J51" i="2"/>
  <c r="M108" i="4" s="1"/>
  <c r="M46" i="1"/>
  <c r="J50" i="2"/>
  <c r="M45" i="1"/>
  <c r="J49" i="2"/>
  <c r="M44" i="1"/>
  <c r="J48" i="2"/>
  <c r="M99" i="4" s="1"/>
  <c r="M42" i="1"/>
  <c r="J42" i="2"/>
  <c r="M92" i="4" s="1"/>
  <c r="M41" i="1"/>
  <c r="J41" i="2"/>
  <c r="M91" i="4" s="1"/>
  <c r="M40" i="1"/>
  <c r="J40" i="2"/>
  <c r="M84" i="4" s="1"/>
  <c r="M39" i="1"/>
  <c r="J39" i="2"/>
  <c r="M83" i="4" s="1"/>
  <c r="M38" i="1"/>
  <c r="J38" i="2"/>
  <c r="M76" i="4" s="1"/>
  <c r="M37" i="1"/>
  <c r="J37" i="2"/>
  <c r="M75" i="4" s="1"/>
  <c r="M35" i="1"/>
  <c r="J32" i="2"/>
  <c r="M68" i="4" s="1"/>
  <c r="M34" i="1"/>
  <c r="J31" i="2"/>
  <c r="M67" i="4" s="1"/>
  <c r="M33" i="1"/>
  <c r="J30" i="2"/>
  <c r="M60" i="4" s="1"/>
  <c r="M32" i="1"/>
  <c r="J29" i="2"/>
  <c r="M59" i="4" s="1"/>
  <c r="M31" i="1"/>
  <c r="J28" i="2"/>
  <c r="M30" i="1"/>
  <c r="J27" i="2"/>
  <c r="M28" i="1"/>
  <c r="K22" i="2" s="1"/>
  <c r="J22" i="2"/>
  <c r="M27" i="1"/>
  <c r="K21" i="2" s="1"/>
  <c r="J21" i="2"/>
  <c r="M26" i="1"/>
  <c r="K20" i="2" s="1"/>
  <c r="J20" i="2"/>
  <c r="M25" i="1"/>
  <c r="K19" i="2" s="1"/>
  <c r="J19" i="2"/>
  <c r="M24" i="1"/>
  <c r="K18" i="2" s="1"/>
  <c r="J18" i="2"/>
  <c r="M23" i="1"/>
  <c r="K17" i="2" s="1"/>
  <c r="J17" i="2"/>
  <c r="F56" i="1"/>
  <c r="E63" i="2" s="1"/>
  <c r="F140" i="4" s="1"/>
  <c r="N142" i="4" s="1"/>
  <c r="D63" i="2"/>
  <c r="E140" i="4" s="1"/>
  <c r="M142" i="4" s="1"/>
  <c r="F55" i="1"/>
  <c r="E62" i="2" s="1"/>
  <c r="F139" i="4" s="1"/>
  <c r="N141" i="4" s="1"/>
  <c r="D62" i="2"/>
  <c r="E139" i="4" s="1"/>
  <c r="M141" i="4" s="1"/>
  <c r="F54" i="1"/>
  <c r="E61" i="2" s="1"/>
  <c r="F132" i="4" s="1"/>
  <c r="N134" i="4" s="1"/>
  <c r="D61" i="2"/>
  <c r="E132" i="4" s="1"/>
  <c r="M134" i="4" s="1"/>
  <c r="F53" i="1"/>
  <c r="E60" i="2" s="1"/>
  <c r="F131" i="4" s="1"/>
  <c r="N133" i="4" s="1"/>
  <c r="D60" i="2"/>
  <c r="E131" i="4" s="1"/>
  <c r="M133" i="4" s="1"/>
  <c r="F52" i="1"/>
  <c r="E59" i="2" s="1"/>
  <c r="F124" i="4" s="1"/>
  <c r="N126" i="4" s="1"/>
  <c r="D59" i="2"/>
  <c r="E124" i="4" s="1"/>
  <c r="M126" i="4" s="1"/>
  <c r="F51" i="1"/>
  <c r="E58" i="2" s="1"/>
  <c r="F123" i="4" s="1"/>
  <c r="N125" i="4" s="1"/>
  <c r="D58" i="2"/>
  <c r="E123" i="4" s="1"/>
  <c r="M125" i="4" s="1"/>
  <c r="F48" i="1"/>
  <c r="D52" i="2"/>
  <c r="E115" i="4" s="1"/>
  <c r="F33" i="1"/>
  <c r="E30" i="2" s="1"/>
  <c r="F60" i="4" s="1"/>
  <c r="D30" i="2"/>
  <c r="E60" i="4" s="1"/>
  <c r="F46" i="1"/>
  <c r="D50" i="2"/>
  <c r="F32" i="1"/>
  <c r="E29" i="2" s="1"/>
  <c r="F59" i="4" s="1"/>
  <c r="D29" i="2"/>
  <c r="E59" i="4" s="1"/>
  <c r="F45" i="1"/>
  <c r="D49" i="2"/>
  <c r="F31" i="1"/>
  <c r="E28" i="2" s="1"/>
  <c r="D28" i="2"/>
  <c r="E66" i="1"/>
  <c r="D48" i="2"/>
  <c r="E99" i="4" s="1"/>
  <c r="F30" i="1"/>
  <c r="E27" i="2" s="1"/>
  <c r="D27" i="2"/>
  <c r="F27" i="1"/>
  <c r="E21" i="2" s="1"/>
  <c r="D21" i="2"/>
  <c r="F39" i="1"/>
  <c r="E39" i="2" s="1"/>
  <c r="F83" i="4" s="1"/>
  <c r="D39" i="2"/>
  <c r="E83" i="4" s="1"/>
  <c r="F34" i="1"/>
  <c r="E31" i="2" s="1"/>
  <c r="F67" i="4" s="1"/>
  <c r="D31" i="2"/>
  <c r="E67" i="4" s="1"/>
  <c r="E69" i="1"/>
  <c r="D51" i="2"/>
  <c r="E108" i="4" s="1"/>
  <c r="F42" i="1"/>
  <c r="E42" i="2" s="1"/>
  <c r="F92" i="4" s="1"/>
  <c r="D42" i="2"/>
  <c r="E92" i="4" s="1"/>
  <c r="F41" i="1"/>
  <c r="E41" i="2" s="1"/>
  <c r="F91" i="4" s="1"/>
  <c r="D41" i="2"/>
  <c r="E91" i="4" s="1"/>
  <c r="F28" i="1"/>
  <c r="E22" i="2" s="1"/>
  <c r="D22" i="2"/>
  <c r="M54" i="1"/>
  <c r="K61" i="2" s="1"/>
  <c r="N132" i="4" s="1"/>
  <c r="F134" i="4" s="1"/>
  <c r="F26" i="1"/>
  <c r="E20" i="2" s="1"/>
  <c r="D20" i="2"/>
  <c r="F38" i="1"/>
  <c r="E38" i="2" s="1"/>
  <c r="F76" i="4" s="1"/>
  <c r="D38" i="2"/>
  <c r="E76" i="4" s="1"/>
  <c r="F23" i="1"/>
  <c r="E17" i="2" s="1"/>
  <c r="D17" i="2"/>
  <c r="M55" i="1"/>
  <c r="K62" i="2" s="1"/>
  <c r="N139" i="4" s="1"/>
  <c r="F141" i="4" s="1"/>
  <c r="F25" i="1"/>
  <c r="E19" i="2" s="1"/>
  <c r="D19" i="2"/>
  <c r="F37" i="1"/>
  <c r="E37" i="2" s="1"/>
  <c r="F75" i="4" s="1"/>
  <c r="D37" i="2"/>
  <c r="E75" i="4" s="1"/>
  <c r="F49" i="1"/>
  <c r="D53" i="2"/>
  <c r="E116" i="4" s="1"/>
  <c r="M56" i="1"/>
  <c r="K63" i="2" s="1"/>
  <c r="N140" i="4" s="1"/>
  <c r="F142" i="4" s="1"/>
  <c r="F40" i="1"/>
  <c r="E40" i="2" s="1"/>
  <c r="F84" i="4" s="1"/>
  <c r="D40" i="2"/>
  <c r="E84" i="4" s="1"/>
  <c r="F24" i="1"/>
  <c r="E18" i="2" s="1"/>
  <c r="D18" i="2"/>
  <c r="F35" i="1"/>
  <c r="E32" i="2" s="1"/>
  <c r="F68" i="4" s="1"/>
  <c r="D32" i="2"/>
  <c r="E68" i="4" s="1"/>
  <c r="F44" i="1"/>
  <c r="F47" i="1"/>
  <c r="E65" i="1"/>
  <c r="E62" i="1"/>
  <c r="E71" i="1"/>
  <c r="E68" i="1"/>
  <c r="E63" i="1"/>
  <c r="E60" i="1"/>
  <c r="E64" i="1"/>
  <c r="E61" i="1"/>
  <c r="E70" i="1"/>
  <c r="E67" i="1"/>
  <c r="E28" i="5" l="1"/>
  <c r="E27" i="4"/>
  <c r="M14" i="8"/>
  <c r="E51" i="4"/>
  <c r="M43" i="4"/>
  <c r="E6" i="8"/>
  <c r="E36" i="5"/>
  <c r="M38" i="5" s="1"/>
  <c r="E35" i="4"/>
  <c r="F35" i="4"/>
  <c r="F36" i="5"/>
  <c r="N38" i="5" s="1"/>
  <c r="N14" i="8"/>
  <c r="F51" i="4"/>
  <c r="N43" i="4"/>
  <c r="F6" i="8"/>
  <c r="N44" i="4"/>
  <c r="F7" i="8"/>
  <c r="F28" i="5"/>
  <c r="F27" i="4"/>
  <c r="M28" i="5"/>
  <c r="M27" i="4"/>
  <c r="E29" i="4" s="1"/>
  <c r="F52" i="4"/>
  <c r="N15" i="8"/>
  <c r="F28" i="4"/>
  <c r="F29" i="5"/>
  <c r="M62" i="7"/>
  <c r="E100" i="4"/>
  <c r="M28" i="4"/>
  <c r="E30" i="4" s="1"/>
  <c r="M29" i="5"/>
  <c r="M52" i="4"/>
  <c r="E15" i="8"/>
  <c r="E62" i="7"/>
  <c r="M100" i="4"/>
  <c r="E37" i="5"/>
  <c r="M39" i="5" s="1"/>
  <c r="E36" i="4"/>
  <c r="N28" i="4"/>
  <c r="F30" i="4" s="1"/>
  <c r="N29" i="5"/>
  <c r="E29" i="5"/>
  <c r="E28" i="4"/>
  <c r="M35" i="4"/>
  <c r="M36" i="5"/>
  <c r="E38" i="5" s="1"/>
  <c r="M107" i="4"/>
  <c r="E63" i="7"/>
  <c r="N35" i="4"/>
  <c r="N36" i="5"/>
  <c r="F38" i="5" s="1"/>
  <c r="M15" i="8"/>
  <c r="E52" i="4"/>
  <c r="E14" i="8"/>
  <c r="M51" i="4"/>
  <c r="F37" i="5"/>
  <c r="N39" i="5" s="1"/>
  <c r="F36" i="4"/>
  <c r="E44" i="4"/>
  <c r="M7" i="8"/>
  <c r="M6" i="8"/>
  <c r="E43" i="4"/>
  <c r="E107" i="4"/>
  <c r="M63" i="7"/>
  <c r="M37" i="5"/>
  <c r="E39" i="5" s="1"/>
  <c r="M36" i="4"/>
  <c r="E7" i="8"/>
  <c r="M44" i="4"/>
  <c r="N27" i="4"/>
  <c r="F29" i="4" s="1"/>
  <c r="N28" i="5"/>
  <c r="N7" i="8"/>
  <c r="F44" i="4"/>
  <c r="N6" i="8"/>
  <c r="F43" i="4"/>
  <c r="N36" i="4"/>
  <c r="N37" i="5"/>
  <c r="F39" i="5" s="1"/>
  <c r="N71" i="1"/>
  <c r="K53" i="2"/>
  <c r="N116" i="4" s="1"/>
  <c r="N70" i="1"/>
  <c r="K52" i="2"/>
  <c r="N115" i="4" s="1"/>
  <c r="N69" i="1"/>
  <c r="K51" i="2"/>
  <c r="N108" i="4" s="1"/>
  <c r="N68" i="1"/>
  <c r="K50" i="2"/>
  <c r="N67" i="1"/>
  <c r="K49" i="2"/>
  <c r="N66" i="1"/>
  <c r="K48" i="2"/>
  <c r="N99" i="4" s="1"/>
  <c r="N65" i="1"/>
  <c r="K42" i="2"/>
  <c r="N92" i="4" s="1"/>
  <c r="N64" i="1"/>
  <c r="K41" i="2"/>
  <c r="N91" i="4" s="1"/>
  <c r="N63" i="1"/>
  <c r="K40" i="2"/>
  <c r="N84" i="4" s="1"/>
  <c r="N62" i="1"/>
  <c r="K39" i="2"/>
  <c r="N83" i="4" s="1"/>
  <c r="N61" i="1"/>
  <c r="K38" i="2"/>
  <c r="N76" i="4" s="1"/>
  <c r="N60" i="1"/>
  <c r="K37" i="2"/>
  <c r="N75" i="4" s="1"/>
  <c r="F65" i="1"/>
  <c r="K32" i="2"/>
  <c r="N68" i="4" s="1"/>
  <c r="F64" i="1"/>
  <c r="K31" i="2"/>
  <c r="N67" i="4" s="1"/>
  <c r="F63" i="1"/>
  <c r="K30" i="2"/>
  <c r="N60" i="4" s="1"/>
  <c r="F62" i="1"/>
  <c r="K29" i="2"/>
  <c r="N59" i="4" s="1"/>
  <c r="F61" i="1"/>
  <c r="K28" i="2"/>
  <c r="F60" i="1"/>
  <c r="K27" i="2"/>
  <c r="F70" i="1"/>
  <c r="E52" i="2"/>
  <c r="F115" i="4" s="1"/>
  <c r="F66" i="1"/>
  <c r="E48" i="2"/>
  <c r="F99" i="4" s="1"/>
  <c r="F71" i="1"/>
  <c r="E53" i="2"/>
  <c r="F116" i="4" s="1"/>
  <c r="F69" i="1"/>
  <c r="E51" i="2"/>
  <c r="F108" i="4" s="1"/>
  <c r="F68" i="1"/>
  <c r="E50" i="2"/>
  <c r="F67" i="1"/>
  <c r="E49" i="2"/>
  <c r="E16" i="1"/>
  <c r="F16" i="1" s="1"/>
  <c r="N52" i="4" l="1"/>
  <c r="F15" i="8"/>
  <c r="F14" i="8"/>
  <c r="N51" i="4"/>
  <c r="F62" i="7"/>
  <c r="N100" i="4"/>
  <c r="N62" i="7"/>
  <c r="F100" i="4"/>
  <c r="N63" i="7"/>
  <c r="F107" i="4"/>
  <c r="F63" i="7"/>
  <c r="N107" i="4"/>
  <c r="M50" i="7"/>
  <c r="E50" i="7"/>
  <c r="M42" i="7"/>
  <c r="E42" i="7"/>
  <c r="M35" i="7"/>
  <c r="L35" i="7"/>
  <c r="K35" i="7"/>
  <c r="E35" i="7"/>
  <c r="D35" i="7"/>
  <c r="C35" i="7"/>
  <c r="M34" i="7"/>
  <c r="E34" i="7"/>
  <c r="I27" i="7"/>
  <c r="M26" i="7"/>
  <c r="E26" i="7"/>
  <c r="I19" i="7"/>
  <c r="M18" i="7"/>
  <c r="E18" i="7"/>
  <c r="M11" i="7"/>
  <c r="L11" i="7"/>
  <c r="K11" i="7"/>
  <c r="I11" i="7"/>
  <c r="E11" i="7"/>
  <c r="D11" i="7"/>
  <c r="C11" i="7"/>
  <c r="M10" i="7"/>
  <c r="E10" i="7"/>
  <c r="I3" i="7"/>
  <c r="M2" i="7"/>
  <c r="E2" i="7"/>
  <c r="I59" i="5" l="1"/>
  <c r="M58" i="5"/>
  <c r="E58" i="5"/>
  <c r="M51" i="5"/>
  <c r="L51" i="5"/>
  <c r="K51" i="5"/>
  <c r="I51" i="5"/>
  <c r="E51" i="5"/>
  <c r="D51" i="5"/>
  <c r="C51" i="5"/>
  <c r="M50" i="5"/>
  <c r="E50" i="5"/>
  <c r="M42" i="5"/>
  <c r="E42" i="5"/>
  <c r="M34" i="5"/>
  <c r="M26" i="5"/>
  <c r="E26" i="5"/>
  <c r="M18" i="5"/>
  <c r="K18" i="5"/>
  <c r="E18" i="5"/>
  <c r="C18" i="5"/>
  <c r="M10" i="5"/>
  <c r="K10" i="5"/>
  <c r="E10" i="5"/>
  <c r="C10" i="5"/>
  <c r="M3" i="5"/>
  <c r="L3" i="5"/>
  <c r="K3" i="5"/>
  <c r="E3" i="5"/>
  <c r="D3" i="5"/>
  <c r="C3" i="5"/>
  <c r="M2" i="5"/>
  <c r="K2" i="5"/>
  <c r="E2" i="5"/>
  <c r="C2" i="5"/>
  <c r="C9" i="4" l="1"/>
  <c r="E9" i="4"/>
  <c r="K9" i="4"/>
  <c r="M9" i="4"/>
  <c r="C17" i="4"/>
  <c r="E17" i="4"/>
  <c r="K17" i="4"/>
  <c r="M17" i="4"/>
  <c r="E25" i="4"/>
  <c r="M25" i="4"/>
  <c r="M33" i="4"/>
  <c r="E41" i="4"/>
  <c r="M41" i="4"/>
  <c r="E49" i="4"/>
  <c r="M49" i="4"/>
  <c r="C50" i="4"/>
  <c r="D50" i="4"/>
  <c r="E50" i="4"/>
  <c r="I50" i="4"/>
  <c r="K50" i="4"/>
  <c r="L50" i="4"/>
  <c r="M50" i="4"/>
  <c r="E57" i="4"/>
  <c r="M57" i="4"/>
  <c r="I58" i="4"/>
  <c r="E65" i="4"/>
  <c r="M65" i="4"/>
  <c r="I66" i="4"/>
  <c r="E73" i="2"/>
  <c r="E74" i="2"/>
  <c r="E75" i="2"/>
  <c r="E77" i="2"/>
  <c r="A73" i="2"/>
  <c r="A74" i="2"/>
  <c r="A75" i="2"/>
  <c r="A77" i="2"/>
  <c r="E72" i="2"/>
  <c r="A72" i="2"/>
  <c r="M1" i="4"/>
  <c r="M73" i="4"/>
  <c r="M81" i="4"/>
  <c r="M89" i="4"/>
  <c r="M97" i="4"/>
  <c r="M105" i="4"/>
  <c r="M113" i="4"/>
  <c r="E113" i="4"/>
  <c r="E105" i="4"/>
  <c r="E97" i="4"/>
  <c r="E89" i="4"/>
  <c r="E81" i="4"/>
  <c r="E73" i="4"/>
  <c r="E1" i="4"/>
  <c r="D15" i="7"/>
  <c r="D22" i="7"/>
  <c r="D23" i="7"/>
  <c r="D30" i="7"/>
  <c r="D31" i="7"/>
  <c r="D14" i="7"/>
  <c r="K1" i="4"/>
  <c r="C1" i="4"/>
  <c r="F14" i="7"/>
  <c r="F15" i="7"/>
  <c r="F22" i="7"/>
  <c r="F23" i="7"/>
  <c r="F30" i="7"/>
  <c r="F31" i="7"/>
  <c r="F72" i="2" l="1"/>
  <c r="I74" i="4"/>
  <c r="I82" i="4"/>
  <c r="I90" i="4"/>
  <c r="C2" i="4"/>
  <c r="D2" i="4"/>
  <c r="E2" i="4"/>
  <c r="K2" i="4"/>
  <c r="L2" i="4"/>
  <c r="M2" i="4"/>
  <c r="C74" i="4"/>
  <c r="D74" i="4"/>
  <c r="E74" i="4"/>
  <c r="K74" i="4"/>
  <c r="L74" i="4"/>
  <c r="M74" i="4"/>
  <c r="C98" i="4"/>
  <c r="D98" i="4"/>
  <c r="E98" i="4"/>
  <c r="K98" i="4"/>
  <c r="L98" i="4"/>
  <c r="M98" i="4"/>
  <c r="I8" i="2"/>
  <c r="I9" i="2"/>
  <c r="I10" i="2"/>
  <c r="I11" i="2"/>
  <c r="I12" i="2"/>
  <c r="A16" i="1"/>
  <c r="A18" i="1" s="1"/>
  <c r="C7" i="2"/>
  <c r="D8" i="2"/>
  <c r="D9" i="2"/>
  <c r="D11" i="2"/>
  <c r="D12" i="2"/>
  <c r="J8" i="2"/>
  <c r="J9" i="2"/>
  <c r="J10" i="2"/>
  <c r="E14" i="7"/>
  <c r="E15" i="7"/>
  <c r="E22" i="7"/>
  <c r="E23" i="7"/>
  <c r="E30" i="7"/>
  <c r="E31" i="7"/>
  <c r="J7" i="2"/>
  <c r="M13" i="5" l="1"/>
  <c r="E15" i="5" s="1"/>
  <c r="M12" i="4"/>
  <c r="E14" i="4" s="1"/>
  <c r="M62" i="5"/>
  <c r="M61" i="4"/>
  <c r="E12" i="5"/>
  <c r="M14" i="5" s="1"/>
  <c r="E11" i="4"/>
  <c r="M13" i="4" s="1"/>
  <c r="D38" i="4"/>
  <c r="L13" i="5"/>
  <c r="D15" i="5" s="1"/>
  <c r="L12" i="4"/>
  <c r="D14" i="4" s="1"/>
  <c r="N117" i="4"/>
  <c r="N54" i="7"/>
  <c r="E109" i="4"/>
  <c r="E46" i="7"/>
  <c r="E37" i="4"/>
  <c r="M12" i="5"/>
  <c r="E14" i="5" s="1"/>
  <c r="M11" i="4"/>
  <c r="E13" i="4" s="1"/>
  <c r="M102" i="4"/>
  <c r="M39" i="7"/>
  <c r="M78" i="4"/>
  <c r="M15" i="7"/>
  <c r="M55" i="5"/>
  <c r="M54" i="4"/>
  <c r="M31" i="5"/>
  <c r="M30" i="4"/>
  <c r="E4" i="4"/>
  <c r="M6" i="4" s="1"/>
  <c r="E5" i="5"/>
  <c r="M7" i="5" s="1"/>
  <c r="D37" i="4"/>
  <c r="L12" i="5"/>
  <c r="D14" i="5" s="1"/>
  <c r="L11" i="4"/>
  <c r="D13" i="4" s="1"/>
  <c r="N118" i="4"/>
  <c r="N55" i="7"/>
  <c r="F118" i="4"/>
  <c r="F55" i="7"/>
  <c r="E102" i="4"/>
  <c r="E39" i="7"/>
  <c r="M4" i="4"/>
  <c r="E6" i="4" s="1"/>
  <c r="M5" i="5"/>
  <c r="E7" i="5" s="1"/>
  <c r="M101" i="4"/>
  <c r="M38" i="7"/>
  <c r="M77" i="4"/>
  <c r="M14" i="7"/>
  <c r="M54" i="5"/>
  <c r="M53" i="4"/>
  <c r="M30" i="5"/>
  <c r="M29" i="4"/>
  <c r="D31" i="5"/>
  <c r="L4" i="4"/>
  <c r="D6" i="4" s="1"/>
  <c r="L5" i="5"/>
  <c r="D7" i="5" s="1"/>
  <c r="N101" i="4"/>
  <c r="N38" i="7"/>
  <c r="F101" i="4"/>
  <c r="F38" i="7"/>
  <c r="M3" i="4"/>
  <c r="E5" i="4" s="1"/>
  <c r="M4" i="5"/>
  <c r="E6" i="5" s="1"/>
  <c r="E101" i="4"/>
  <c r="E38" i="7"/>
  <c r="E30" i="5"/>
  <c r="M118" i="4"/>
  <c r="M55" i="7"/>
  <c r="M94" i="4"/>
  <c r="M31" i="7"/>
  <c r="M7" i="7"/>
  <c r="M70" i="4"/>
  <c r="E21" i="5"/>
  <c r="M23" i="5" s="1"/>
  <c r="E20" i="4"/>
  <c r="M22" i="4" s="1"/>
  <c r="N110" i="4"/>
  <c r="N47" i="7"/>
  <c r="F110" i="4"/>
  <c r="F47" i="7"/>
  <c r="E110" i="4"/>
  <c r="E47" i="7"/>
  <c r="E38" i="4"/>
  <c r="M109" i="4"/>
  <c r="M46" i="7"/>
  <c r="M85" i="4"/>
  <c r="M22" i="7"/>
  <c r="M37" i="4"/>
  <c r="D30" i="5"/>
  <c r="N102" i="4"/>
  <c r="N39" i="7"/>
  <c r="F102" i="4"/>
  <c r="F39" i="7"/>
  <c r="E118" i="4"/>
  <c r="E55" i="7"/>
  <c r="E7" i="7"/>
  <c r="E70" i="4"/>
  <c r="E46" i="4"/>
  <c r="M117" i="4"/>
  <c r="M54" i="7"/>
  <c r="M93" i="4"/>
  <c r="M30" i="7"/>
  <c r="M6" i="7"/>
  <c r="M69" i="4"/>
  <c r="E20" i="5"/>
  <c r="M22" i="5" s="1"/>
  <c r="E19" i="4"/>
  <c r="M21" i="4" s="1"/>
  <c r="D46" i="4"/>
  <c r="L21" i="5"/>
  <c r="D23" i="5" s="1"/>
  <c r="L20" i="4"/>
  <c r="D22" i="4" s="1"/>
  <c r="N109" i="4"/>
  <c r="N46" i="7"/>
  <c r="F109" i="4"/>
  <c r="F46" i="7"/>
  <c r="E6" i="7"/>
  <c r="E69" i="4"/>
  <c r="M110" i="4"/>
  <c r="M47" i="7"/>
  <c r="M86" i="4"/>
  <c r="M23" i="7"/>
  <c r="M63" i="5"/>
  <c r="M62" i="4"/>
  <c r="M38" i="4"/>
  <c r="D45" i="4"/>
  <c r="L20" i="5"/>
  <c r="D22" i="5" s="1"/>
  <c r="L19" i="4"/>
  <c r="D21" i="4" s="1"/>
  <c r="E117" i="4"/>
  <c r="E54" i="7"/>
  <c r="F117" i="4"/>
  <c r="F54" i="7"/>
  <c r="D3" i="4"/>
  <c r="L5" i="4" s="1"/>
  <c r="D4" i="5"/>
  <c r="L6" i="5" s="1"/>
  <c r="E77" i="4"/>
  <c r="E86" i="4"/>
  <c r="E85" i="4"/>
  <c r="E78" i="4"/>
  <c r="J12" i="2"/>
  <c r="E94" i="4"/>
  <c r="E93" i="4"/>
  <c r="J11" i="2"/>
  <c r="D10" i="2"/>
  <c r="D7" i="2"/>
  <c r="A20" i="1"/>
  <c r="K102" i="4" l="1"/>
  <c r="K39" i="7"/>
  <c r="D102" i="4"/>
  <c r="D39" i="7"/>
  <c r="E54" i="5"/>
  <c r="E53" i="4"/>
  <c r="C109" i="4"/>
  <c r="C46" i="7"/>
  <c r="E13" i="5"/>
  <c r="M15" i="5" s="1"/>
  <c r="E12" i="4"/>
  <c r="M14" i="4" s="1"/>
  <c r="M21" i="5"/>
  <c r="E23" i="5" s="1"/>
  <c r="M20" i="4"/>
  <c r="E22" i="4" s="1"/>
  <c r="C110" i="4"/>
  <c r="C47" i="7"/>
  <c r="L117" i="4"/>
  <c r="L54" i="7"/>
  <c r="M20" i="5"/>
  <c r="E22" i="5" s="1"/>
  <c r="M19" i="4"/>
  <c r="E21" i="4" s="1"/>
  <c r="L102" i="4"/>
  <c r="L39" i="7"/>
  <c r="K109" i="4"/>
  <c r="K46" i="7"/>
  <c r="D109" i="4"/>
  <c r="D46" i="7"/>
  <c r="L110" i="4"/>
  <c r="L47" i="7"/>
  <c r="M45" i="4"/>
  <c r="K117" i="4"/>
  <c r="K54" i="7"/>
  <c r="K118" i="4"/>
  <c r="K55" i="7"/>
  <c r="E62" i="5"/>
  <c r="E61" i="4"/>
  <c r="C102" i="4"/>
  <c r="C39" i="7"/>
  <c r="M46" i="4"/>
  <c r="L109" i="4"/>
  <c r="L46" i="7"/>
  <c r="K110" i="4"/>
  <c r="K47" i="7"/>
  <c r="D110" i="4"/>
  <c r="D47" i="7"/>
  <c r="C117" i="4"/>
  <c r="C54" i="7"/>
  <c r="E55" i="5"/>
  <c r="E54" i="4"/>
  <c r="L118" i="4"/>
  <c r="L55" i="7"/>
  <c r="C118" i="4"/>
  <c r="C55" i="7"/>
  <c r="D118" i="4"/>
  <c r="D55" i="7"/>
  <c r="E31" i="5"/>
  <c r="K101" i="4"/>
  <c r="K38" i="7"/>
  <c r="L101" i="4"/>
  <c r="L38" i="7"/>
  <c r="C101" i="4"/>
  <c r="C38" i="7"/>
  <c r="D101" i="4"/>
  <c r="D38" i="7"/>
  <c r="E45" i="4"/>
  <c r="E63" i="5"/>
  <c r="E62" i="4"/>
  <c r="D117" i="4"/>
  <c r="D54" i="7"/>
  <c r="E3" i="4"/>
  <c r="M5" i="4" s="1"/>
  <c r="E4" i="5"/>
  <c r="M6" i="5" s="1"/>
  <c r="A23" i="1"/>
  <c r="A7" i="2"/>
  <c r="A4" i="5" s="1"/>
  <c r="I4" i="5" s="1"/>
  <c r="D94" i="4"/>
  <c r="D93" i="4"/>
  <c r="D86" i="4"/>
  <c r="D85" i="4"/>
  <c r="D78" i="4"/>
  <c r="D77" i="4"/>
  <c r="H12" i="2"/>
  <c r="H11" i="2"/>
  <c r="H10" i="2"/>
  <c r="H9" i="2"/>
  <c r="H8" i="2"/>
  <c r="I7" i="2"/>
  <c r="H7" i="2"/>
  <c r="C12" i="2"/>
  <c r="B12" i="2"/>
  <c r="C11" i="2"/>
  <c r="B11" i="2"/>
  <c r="C10" i="2"/>
  <c r="B10" i="2"/>
  <c r="C9" i="2"/>
  <c r="B9" i="2"/>
  <c r="C8" i="2"/>
  <c r="B8" i="2"/>
  <c r="B7" i="2"/>
  <c r="H24" i="2"/>
  <c r="H14" i="2"/>
  <c r="B14" i="2"/>
  <c r="H4" i="2"/>
  <c r="B4" i="2"/>
  <c r="E2" i="2"/>
  <c r="B2" i="2"/>
  <c r="C12" i="5" l="1"/>
  <c r="K14" i="5" s="1"/>
  <c r="C11" i="4"/>
  <c r="K13" i="4" s="1"/>
  <c r="K37" i="4"/>
  <c r="K46" i="4"/>
  <c r="L55" i="5"/>
  <c r="L54" i="4"/>
  <c r="L6" i="7"/>
  <c r="L69" i="4"/>
  <c r="L78" i="4"/>
  <c r="L15" i="7"/>
  <c r="L93" i="4"/>
  <c r="L30" i="7"/>
  <c r="D6" i="7"/>
  <c r="D69" i="4"/>
  <c r="D12" i="5"/>
  <c r="L14" i="5" s="1"/>
  <c r="D11" i="4"/>
  <c r="L13" i="4" s="1"/>
  <c r="D21" i="5"/>
  <c r="L23" i="5" s="1"/>
  <c r="D20" i="4"/>
  <c r="L22" i="4" s="1"/>
  <c r="L37" i="4"/>
  <c r="L46" i="4"/>
  <c r="K20" i="5"/>
  <c r="C22" i="5" s="1"/>
  <c r="K19" i="4"/>
  <c r="C21" i="4" s="1"/>
  <c r="C45" i="4"/>
  <c r="K7" i="7"/>
  <c r="K70" i="4"/>
  <c r="K85" i="4"/>
  <c r="K22" i="7"/>
  <c r="K94" i="4"/>
  <c r="K31" i="7"/>
  <c r="C62" i="5"/>
  <c r="C61" i="4"/>
  <c r="C7" i="7"/>
  <c r="C70" i="4"/>
  <c r="C85" i="4"/>
  <c r="C22" i="7"/>
  <c r="C94" i="4"/>
  <c r="C31" i="7"/>
  <c r="C13" i="5"/>
  <c r="K15" i="5" s="1"/>
  <c r="C12" i="4"/>
  <c r="K14" i="4" s="1"/>
  <c r="K30" i="5"/>
  <c r="K29" i="4"/>
  <c r="K38" i="4"/>
  <c r="K3" i="4"/>
  <c r="C5" i="4" s="1"/>
  <c r="K4" i="5"/>
  <c r="C6" i="5" s="1"/>
  <c r="K21" i="5"/>
  <c r="C23" i="5" s="1"/>
  <c r="K20" i="4"/>
  <c r="C22" i="4" s="1"/>
  <c r="C46" i="4"/>
  <c r="L62" i="5"/>
  <c r="L61" i="4"/>
  <c r="L7" i="7"/>
  <c r="L70" i="4"/>
  <c r="L85" i="4"/>
  <c r="L22" i="7"/>
  <c r="L94" i="4"/>
  <c r="L31" i="7"/>
  <c r="D62" i="5"/>
  <c r="D61" i="4"/>
  <c r="D7" i="7"/>
  <c r="D70" i="4"/>
  <c r="C3" i="4"/>
  <c r="K5" i="4" s="1"/>
  <c r="C4" i="5"/>
  <c r="K6" i="5" s="1"/>
  <c r="D13" i="5"/>
  <c r="L15" i="5" s="1"/>
  <c r="D12" i="4"/>
  <c r="L14" i="4" s="1"/>
  <c r="L30" i="5"/>
  <c r="L29" i="4"/>
  <c r="L38" i="4"/>
  <c r="L3" i="4"/>
  <c r="D5" i="4" s="1"/>
  <c r="L4" i="5"/>
  <c r="D6" i="5" s="1"/>
  <c r="C30" i="5"/>
  <c r="C29" i="4"/>
  <c r="K54" i="5"/>
  <c r="K53" i="4"/>
  <c r="K63" i="5"/>
  <c r="K62" i="4"/>
  <c r="K77" i="4"/>
  <c r="K14" i="7"/>
  <c r="K86" i="4"/>
  <c r="K23" i="7"/>
  <c r="K52" i="5"/>
  <c r="C54" i="5" s="1"/>
  <c r="C53" i="4"/>
  <c r="C63" i="5"/>
  <c r="C62" i="4"/>
  <c r="C77" i="4"/>
  <c r="C14" i="7"/>
  <c r="C86" i="4"/>
  <c r="C23" i="7"/>
  <c r="C4" i="4"/>
  <c r="K6" i="4" s="1"/>
  <c r="C5" i="5"/>
  <c r="K7" i="5" s="1"/>
  <c r="C20" i="5"/>
  <c r="K22" i="5" s="1"/>
  <c r="C19" i="4"/>
  <c r="K21" i="4" s="1"/>
  <c r="K31" i="5"/>
  <c r="K30" i="4"/>
  <c r="K45" i="4"/>
  <c r="K4" i="4"/>
  <c r="C6" i="4" s="1"/>
  <c r="K5" i="5"/>
  <c r="C7" i="5" s="1"/>
  <c r="C31" i="5"/>
  <c r="C30" i="4"/>
  <c r="L54" i="5"/>
  <c r="L53" i="4"/>
  <c r="L63" i="5"/>
  <c r="L62" i="4"/>
  <c r="L77" i="4"/>
  <c r="L14" i="7"/>
  <c r="L86" i="4"/>
  <c r="L23" i="7"/>
  <c r="D54" i="5"/>
  <c r="D53" i="4"/>
  <c r="D63" i="5"/>
  <c r="D62" i="4"/>
  <c r="C21" i="5"/>
  <c r="K23" i="5" s="1"/>
  <c r="C20" i="4"/>
  <c r="K22" i="4" s="1"/>
  <c r="K13" i="5"/>
  <c r="C15" i="5" s="1"/>
  <c r="K12" i="4"/>
  <c r="C14" i="4" s="1"/>
  <c r="D55" i="5"/>
  <c r="D54" i="4"/>
  <c r="K62" i="5"/>
  <c r="K61" i="4"/>
  <c r="D4" i="4"/>
  <c r="L6" i="4" s="1"/>
  <c r="D5" i="5"/>
  <c r="L7" i="5" s="1"/>
  <c r="D20" i="5"/>
  <c r="L22" i="5" s="1"/>
  <c r="D19" i="4"/>
  <c r="L21" i="4" s="1"/>
  <c r="L31" i="5"/>
  <c r="L30" i="4"/>
  <c r="L45" i="4"/>
  <c r="K12" i="5"/>
  <c r="C14" i="5" s="1"/>
  <c r="K11" i="4"/>
  <c r="C13" i="4" s="1"/>
  <c r="K55" i="5"/>
  <c r="K54" i="4"/>
  <c r="K6" i="7"/>
  <c r="K69" i="4"/>
  <c r="K78" i="4"/>
  <c r="K15" i="7"/>
  <c r="K93" i="4"/>
  <c r="K30" i="7"/>
  <c r="K53" i="5"/>
  <c r="C55" i="5" s="1"/>
  <c r="C54" i="4"/>
  <c r="C6" i="7"/>
  <c r="C69" i="4"/>
  <c r="C78" i="4"/>
  <c r="C15" i="7"/>
  <c r="C93" i="4"/>
  <c r="C30" i="7"/>
  <c r="A3" i="4"/>
  <c r="I3" i="4" s="1"/>
  <c r="A9" i="2"/>
  <c r="A25" i="1"/>
  <c r="C74" i="2"/>
  <c r="C73" i="2"/>
  <c r="C72" i="2"/>
  <c r="K12" i="2"/>
  <c r="K11" i="2"/>
  <c r="K10" i="2"/>
  <c r="K9" i="2"/>
  <c r="K8" i="2"/>
  <c r="K7" i="2"/>
  <c r="E12" i="2"/>
  <c r="E11" i="2"/>
  <c r="E10" i="2"/>
  <c r="E9" i="2"/>
  <c r="E8" i="2"/>
  <c r="E7" i="2"/>
  <c r="J60" i="1"/>
  <c r="B60" i="1"/>
  <c r="I16" i="1"/>
  <c r="B16" i="1"/>
  <c r="N55" i="5" l="1"/>
  <c r="N54" i="4"/>
  <c r="F31" i="5"/>
  <c r="F12" i="5"/>
  <c r="N14" i="5" s="1"/>
  <c r="F11" i="4"/>
  <c r="N13" i="4" s="1"/>
  <c r="N85" i="4"/>
  <c r="N22" i="7"/>
  <c r="N12" i="5"/>
  <c r="F14" i="5" s="1"/>
  <c r="N11" i="4"/>
  <c r="F13" i="4" s="1"/>
  <c r="F37" i="4"/>
  <c r="N38" i="4"/>
  <c r="N13" i="5"/>
  <c r="F15" i="5" s="1"/>
  <c r="N12" i="4"/>
  <c r="F14" i="4" s="1"/>
  <c r="F20" i="5"/>
  <c r="N22" i="5" s="1"/>
  <c r="F19" i="4"/>
  <c r="N21" i="4" s="1"/>
  <c r="N6" i="7"/>
  <c r="N69" i="4"/>
  <c r="F45" i="4"/>
  <c r="F4" i="4"/>
  <c r="N6" i="4" s="1"/>
  <c r="F5" i="5"/>
  <c r="N7" i="5" s="1"/>
  <c r="N37" i="4"/>
  <c r="F13" i="5"/>
  <c r="N15" i="5" s="1"/>
  <c r="F12" i="4"/>
  <c r="N14" i="4" s="1"/>
  <c r="N86" i="4"/>
  <c r="N23" i="7"/>
  <c r="F38" i="4"/>
  <c r="N45" i="4"/>
  <c r="N93" i="4"/>
  <c r="N30" i="7"/>
  <c r="N20" i="5"/>
  <c r="F22" i="5" s="1"/>
  <c r="N19" i="4"/>
  <c r="F21" i="4" s="1"/>
  <c r="F21" i="5"/>
  <c r="N23" i="5" s="1"/>
  <c r="F20" i="4"/>
  <c r="N22" i="4" s="1"/>
  <c r="N46" i="4"/>
  <c r="N7" i="7"/>
  <c r="N70" i="4"/>
  <c r="N94" i="4"/>
  <c r="N31" i="7"/>
  <c r="N21" i="5"/>
  <c r="F23" i="5" s="1"/>
  <c r="N20" i="4"/>
  <c r="F22" i="4" s="1"/>
  <c r="F46" i="4"/>
  <c r="N31" i="5"/>
  <c r="N30" i="4"/>
  <c r="N78" i="4"/>
  <c r="N15" i="7"/>
  <c r="N4" i="4"/>
  <c r="F6" i="4" s="1"/>
  <c r="N5" i="5"/>
  <c r="F7" i="5" s="1"/>
  <c r="N62" i="5"/>
  <c r="N61" i="4"/>
  <c r="N63" i="5"/>
  <c r="N62" i="4"/>
  <c r="N30" i="5"/>
  <c r="N29" i="4"/>
  <c r="N54" i="5"/>
  <c r="N53" i="4"/>
  <c r="N77" i="4"/>
  <c r="N14" i="7"/>
  <c r="N3" i="4"/>
  <c r="F5" i="4" s="1"/>
  <c r="N4" i="5"/>
  <c r="F6" i="5" s="1"/>
  <c r="F30" i="5"/>
  <c r="A12" i="5"/>
  <c r="I12" i="5" s="1"/>
  <c r="A11" i="4"/>
  <c r="I11" i="4" s="1"/>
  <c r="F3" i="4"/>
  <c r="N5" i="4" s="1"/>
  <c r="F4" i="5"/>
  <c r="N6" i="5" s="1"/>
  <c r="F77" i="2"/>
  <c r="F75" i="2"/>
  <c r="A27" i="1"/>
  <c r="A30" i="1" s="1"/>
  <c r="A11" i="2"/>
  <c r="A17" i="2" s="1"/>
  <c r="C77" i="2"/>
  <c r="C75" i="2"/>
  <c r="F85" i="4"/>
  <c r="F86" i="4"/>
  <c r="F93" i="4"/>
  <c r="F94" i="4"/>
  <c r="F77" i="4"/>
  <c r="F78" i="4"/>
  <c r="A27" i="4" l="1"/>
  <c r="A28" i="5"/>
  <c r="A60" i="1"/>
  <c r="A32" i="1"/>
  <c r="F63" i="5"/>
  <c r="F62" i="4"/>
  <c r="F62" i="5"/>
  <c r="F61" i="4"/>
  <c r="F6" i="7"/>
  <c r="F69" i="4"/>
  <c r="F7" i="7"/>
  <c r="F70" i="4"/>
  <c r="F54" i="5"/>
  <c r="F53" i="4"/>
  <c r="F55" i="5"/>
  <c r="F54" i="4"/>
  <c r="A20" i="5"/>
  <c r="I20" i="5" s="1"/>
  <c r="A19" i="4"/>
  <c r="I19" i="4" s="1"/>
  <c r="A34" i="1" l="1"/>
  <c r="A64" i="1" s="1"/>
  <c r="A62" i="1"/>
  <c r="I28" i="5"/>
  <c r="I27" i="4"/>
  <c r="I60" i="1" l="1"/>
  <c r="A39" i="1" l="1"/>
  <c r="I62" i="1" s="1"/>
  <c r="A19" i="2"/>
  <c r="A35" i="4" l="1"/>
  <c r="I35" i="4" s="1"/>
  <c r="A36" i="5"/>
  <c r="I36" i="5" s="1"/>
  <c r="A21" i="2"/>
  <c r="A41" i="1"/>
  <c r="I64" i="1" s="1"/>
  <c r="A43" i="4" l="1"/>
  <c r="I43" i="4" s="1"/>
  <c r="A44" i="5"/>
  <c r="I44" i="5" s="1"/>
  <c r="A44" i="1"/>
  <c r="I66" i="1" s="1"/>
  <c r="A27" i="2"/>
  <c r="A52" i="5" s="1"/>
  <c r="I52" i="5" s="1"/>
  <c r="I12" i="7" l="1"/>
  <c r="A51" i="4"/>
  <c r="I51" i="4" s="1"/>
  <c r="I75" i="4"/>
  <c r="A29" i="2"/>
  <c r="A60" i="5" s="1"/>
  <c r="I60" i="5" s="1"/>
  <c r="A46" i="1"/>
  <c r="I68" i="1" s="1"/>
  <c r="A59" i="4" l="1"/>
  <c r="I59" i="4" s="1"/>
  <c r="A48" i="1"/>
  <c r="A31" i="2"/>
  <c r="A4" i="7" s="1"/>
  <c r="I4" i="7" s="1"/>
  <c r="A67" i="4" l="1"/>
  <c r="I67" i="4" s="1"/>
  <c r="I70" i="1"/>
  <c r="A51" i="1"/>
  <c r="A53" i="1" s="1"/>
  <c r="A55" i="1" s="1"/>
  <c r="A39" i="2" l="1"/>
  <c r="A20" i="7" s="1"/>
  <c r="I20" i="7" s="1"/>
  <c r="A83" i="4" l="1"/>
  <c r="I83" i="4" s="1"/>
  <c r="A41" i="2"/>
  <c r="A28" i="7" s="1"/>
  <c r="I28" i="7" s="1"/>
  <c r="A48" i="2" l="1"/>
  <c r="A36" i="7" s="1"/>
  <c r="I36" i="7" s="1"/>
  <c r="A91" i="4"/>
  <c r="I91" i="4" s="1"/>
  <c r="A50" i="2" l="1"/>
  <c r="A44" i="7" s="1"/>
  <c r="I44" i="7" s="1"/>
  <c r="A99" i="4"/>
  <c r="I99" i="4" s="1"/>
  <c r="A52" i="2" l="1"/>
  <c r="A52" i="7" s="1"/>
  <c r="I52" i="7" s="1"/>
  <c r="A107" i="4"/>
  <c r="I107" i="4" s="1"/>
  <c r="A58" i="2" l="1"/>
  <c r="A115" i="4"/>
  <c r="I115" i="4" s="1"/>
  <c r="A60" i="2" l="1"/>
  <c r="A60" i="7"/>
  <c r="I60" i="7" s="1"/>
  <c r="A123" i="4"/>
  <c r="I123" i="4" s="1"/>
  <c r="A62" i="2" l="1"/>
  <c r="A4" i="8"/>
  <c r="I4" i="8" s="1"/>
  <c r="A131" i="4"/>
  <c r="I131" i="4" s="1"/>
  <c r="A12" i="8" l="1"/>
  <c r="I12" i="8" s="1"/>
  <c r="A139" i="4"/>
  <c r="I139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<sst xmlns="http://schemas.openxmlformats.org/spreadsheetml/2006/main" count="933" uniqueCount="131">
  <si>
    <t>Club</t>
  </si>
  <si>
    <t>Pair Points</t>
  </si>
  <si>
    <t>Player</t>
  </si>
  <si>
    <t>Club 1</t>
  </si>
  <si>
    <t>Club 2</t>
  </si>
  <si>
    <t xml:space="preserve"> </t>
  </si>
  <si>
    <t>Club 3</t>
  </si>
  <si>
    <t>Club 4</t>
  </si>
  <si>
    <t>Club 5</t>
  </si>
  <si>
    <t>Best 5 Scores</t>
  </si>
  <si>
    <t>League Points</t>
  </si>
  <si>
    <t>Venue:</t>
  </si>
  <si>
    <t>Date:</t>
  </si>
  <si>
    <t>Start Time</t>
  </si>
  <si>
    <t>Notes:</t>
  </si>
  <si>
    <t>It is suggested that Clubs are ranked in order of distance from the Venue</t>
  </si>
  <si>
    <t>League points will have to be entered manually. Note the rules for ties.</t>
  </si>
  <si>
    <r>
      <t xml:space="preserve">Copy and paste the names and exact Handicap Index of each team's players from the Entry Forms into their cells. </t>
    </r>
    <r>
      <rPr>
        <b/>
        <sz val="11"/>
        <color theme="1"/>
        <rFont val="Calibri"/>
        <family val="2"/>
        <scheme val="minor"/>
      </rPr>
      <t xml:space="preserve">Note: </t>
    </r>
    <r>
      <rPr>
        <sz val="11"/>
        <color theme="1"/>
        <rFont val="Calibri"/>
        <family val="2"/>
        <scheme val="minor"/>
      </rPr>
      <t>2 teams have to be split</t>
    </r>
  </si>
  <si>
    <t>Once the Handicap Indexes are entered, the 85% stroke allowance will automatically populate</t>
  </si>
  <si>
    <t>HCP Index</t>
  </si>
  <si>
    <t>HI</t>
  </si>
  <si>
    <t>CH</t>
  </si>
  <si>
    <t>Time</t>
  </si>
  <si>
    <t>Discard</t>
  </si>
  <si>
    <t>The Printable version will fill names and strokes received and scores</t>
  </si>
  <si>
    <t>The Printable version will fill the results table</t>
  </si>
  <si>
    <r>
      <rPr>
        <b/>
        <sz val="11"/>
        <color theme="1"/>
        <rFont val="Calibri"/>
        <family val="2"/>
        <scheme val="minor"/>
      </rPr>
      <t>PLEASE ONLY PUT INFORMATION IN YELLOW CELLS</t>
    </r>
    <r>
      <rPr>
        <sz val="11"/>
        <color theme="1"/>
        <rFont val="Calibri"/>
        <family val="2"/>
        <scheme val="minor"/>
      </rPr>
      <t>: All others fill automatically</t>
    </r>
  </si>
  <si>
    <t xml:space="preserve">Playing
Handicap </t>
  </si>
  <si>
    <t xml:space="preserve">Playing Handicap </t>
  </si>
  <si>
    <t>PH</t>
  </si>
  <si>
    <t xml:space="preserve">Enter first tee time in colon format and the tee interval in minutes and the rest will automatically populate </t>
  </si>
  <si>
    <t>Slope Rating</t>
  </si>
  <si>
    <t>Tees</t>
  </si>
  <si>
    <t>A</t>
  </si>
  <si>
    <t>B</t>
  </si>
  <si>
    <t>SDSL</t>
  </si>
  <si>
    <t>Best
5</t>
  </si>
  <si>
    <t>League
Points</t>
  </si>
  <si>
    <t xml:space="preserve">Playing Hand'p </t>
  </si>
  <si>
    <t>C</t>
  </si>
  <si>
    <t>D</t>
  </si>
  <si>
    <t>Course Rating</t>
  </si>
  <si>
    <t>Course Par</t>
  </si>
  <si>
    <t>Course
HCP</t>
  </si>
  <si>
    <t>Playing Handicap Allowance</t>
  </si>
  <si>
    <t>Slot time (Minutes)</t>
  </si>
  <si>
    <t xml:space="preserve">Best 5 scores will automatically fill in cells C7 to C11.  </t>
  </si>
  <si>
    <t>Enter the 5 clubs' names in cells B7 to B11 and the rest will automatically populate</t>
  </si>
  <si>
    <t>Please do NOT change these cells</t>
  </si>
  <si>
    <t>SCORE OF 42 AND ABOVE TO BE POSTED FOR WHS HANDICAP REVIEW</t>
  </si>
  <si>
    <r>
      <t xml:space="preserve">Enter the </t>
    </r>
    <r>
      <rPr>
        <b/>
        <sz val="11"/>
        <color theme="1"/>
        <rFont val="Calibri"/>
        <family val="2"/>
        <scheme val="minor"/>
      </rPr>
      <t>VENUE,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DATE,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SLOPE RATING</t>
    </r>
    <r>
      <rPr>
        <sz val="11"/>
        <color theme="1"/>
        <rFont val="Calibri"/>
        <family val="2"/>
        <scheme val="minor"/>
      </rPr>
      <t>,</t>
    </r>
    <r>
      <rPr>
        <b/>
        <sz val="11"/>
        <color theme="1"/>
        <rFont val="Calibri"/>
        <family val="2"/>
        <scheme val="minor"/>
      </rPr>
      <t xml:space="preserve"> PAR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COURSE RATING</t>
    </r>
    <r>
      <rPr>
        <sz val="11"/>
        <color theme="1"/>
        <rFont val="Calibri"/>
        <family val="2"/>
        <scheme val="minor"/>
      </rPr>
      <t xml:space="preserve"> and</t>
    </r>
    <r>
      <rPr>
        <b/>
        <sz val="11"/>
        <color theme="1"/>
        <rFont val="Calibri"/>
        <family val="2"/>
        <scheme val="minor"/>
      </rPr>
      <t xml:space="preserve"> TEES</t>
    </r>
    <r>
      <rPr>
        <sz val="11"/>
        <color theme="1"/>
        <rFont val="Calibri"/>
        <family val="2"/>
        <scheme val="minor"/>
      </rPr>
      <t xml:space="preserve"> of your event</t>
    </r>
  </si>
  <si>
    <t>On the tab Card Labels: labels printed which may be cut and glued / stapled to the card or can be transferred to printed labels</t>
  </si>
  <si>
    <t>ALL scores of 42 or more have to be submitted to England Golf for possible handicap adjustments</t>
  </si>
  <si>
    <t>Club 6</t>
  </si>
  <si>
    <t>First Tee time AM (09:15)</t>
  </si>
  <si>
    <t>First Tee time PM (14:00)</t>
  </si>
  <si>
    <t>Morning Pairs</t>
  </si>
  <si>
    <t>Afternoon Pairs</t>
  </si>
  <si>
    <t>Club 1 Player 1</t>
  </si>
  <si>
    <t>Club 1 Player 2</t>
  </si>
  <si>
    <t>Club 1 Player 3</t>
  </si>
  <si>
    <t>Club 1 Player 4</t>
  </si>
  <si>
    <t>Club 1 Player 5</t>
  </si>
  <si>
    <t>Club 1 Player 6</t>
  </si>
  <si>
    <t>Club 2 Player 1</t>
  </si>
  <si>
    <t>club 2 Player 2</t>
  </si>
  <si>
    <t>Club 2 Player 3</t>
  </si>
  <si>
    <t>Club 2 Player 4</t>
  </si>
  <si>
    <t>Club 2 Player 5</t>
  </si>
  <si>
    <t>Club 2 Player 6</t>
  </si>
  <si>
    <t>Club 3 Player 1</t>
  </si>
  <si>
    <t>Club 3 Player 2</t>
  </si>
  <si>
    <t>Club 3 Player 3</t>
  </si>
  <si>
    <t>Club 3 Player 4</t>
  </si>
  <si>
    <t>Club 3 Player 5</t>
  </si>
  <si>
    <t>Club 3 Player 6</t>
  </si>
  <si>
    <t>Club 4 Player 1</t>
  </si>
  <si>
    <t>Club 4 Player 2</t>
  </si>
  <si>
    <t>Club 4 Player 3</t>
  </si>
  <si>
    <t>Club 4 Player 4</t>
  </si>
  <si>
    <t>Club 4 Player 5</t>
  </si>
  <si>
    <t>Club 4 Player 6</t>
  </si>
  <si>
    <t>Club 5 Player 1</t>
  </si>
  <si>
    <t>Club 5 Player 2</t>
  </si>
  <si>
    <t>Club 6 Player 1</t>
  </si>
  <si>
    <t>Club 6 Player 2</t>
  </si>
  <si>
    <t>Club 5 Player 3</t>
  </si>
  <si>
    <t>Club 5 Player 4</t>
  </si>
  <si>
    <t>Club 5 Player 5</t>
  </si>
  <si>
    <t>Club 5 Player 6</t>
  </si>
  <si>
    <t>Club 6 Player 3</t>
  </si>
  <si>
    <t>Club 6 Player 4</t>
  </si>
  <si>
    <t>Club 6 Player 5</t>
  </si>
  <si>
    <t>Club 6 Player 6</t>
  </si>
  <si>
    <t>Club 1 Player 7</t>
  </si>
  <si>
    <t>Club 1 Player 8</t>
  </si>
  <si>
    <t>Club 2 Player 7</t>
  </si>
  <si>
    <t>Club 2 Player 8</t>
  </si>
  <si>
    <t>Club 2 Player 9</t>
  </si>
  <si>
    <t>Club 2 Player 10</t>
  </si>
  <si>
    <t>Club 2 Player 11</t>
  </si>
  <si>
    <t>Club 2 Player 12</t>
  </si>
  <si>
    <t>Club 1 Player 9</t>
  </si>
  <si>
    <t>Club 1 Player 10</t>
  </si>
  <si>
    <t>Club 1 Player 11</t>
  </si>
  <si>
    <t>Club 1 Player 12</t>
  </si>
  <si>
    <t>Club 3 Player 7</t>
  </si>
  <si>
    <t>Club 3 Player 8</t>
  </si>
  <si>
    <t>Club 4 Player 7</t>
  </si>
  <si>
    <t>Club 4 Player 8</t>
  </si>
  <si>
    <t>Club 4 Player 9</t>
  </si>
  <si>
    <t>Club 4 Player 10</t>
  </si>
  <si>
    <t>Club 4 Player 11</t>
  </si>
  <si>
    <t>Club 4 Player 12</t>
  </si>
  <si>
    <t>Club 3 Player 9</t>
  </si>
  <si>
    <t>Club 3 Player 10</t>
  </si>
  <si>
    <t>Club 3 Player 11</t>
  </si>
  <si>
    <t>Club 3 Player 12</t>
  </si>
  <si>
    <t>Club 5 Player 7</t>
  </si>
  <si>
    <t>Club 5 Player 8</t>
  </si>
  <si>
    <t>Club 6 Player 7</t>
  </si>
  <si>
    <t>Club 6 Player 8</t>
  </si>
  <si>
    <t>Club 6 Player 9</t>
  </si>
  <si>
    <t>Club 6 Player 10</t>
  </si>
  <si>
    <t>Club 6 Player 11</t>
  </si>
  <si>
    <t>Club 6 Player 12</t>
  </si>
  <si>
    <t>Club 5 Player 9</t>
  </si>
  <si>
    <t>Club 5 Player 10</t>
  </si>
  <si>
    <t>Club 5 Player 11</t>
  </si>
  <si>
    <t>Club 5 Player 12</t>
  </si>
  <si>
    <t>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</si>
</sst>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28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9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</borders>
  <cellStyleXfs count="1">
    <xf numFmtId="0" fontId="0" fillId="0" borderId="0"/>
  </cellStyleXfs>
  <cellXfs count="219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20" fontId="3" fillId="0" borderId="8" xfId="0" applyNumberFormat="1" applyFont="1" applyBorder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vertical="top"/>
      <protection locked="0"/>
    </xf>
    <xf numFmtId="20" fontId="5" fillId="0" borderId="0" xfId="0" applyNumberFormat="1" applyFont="1"/>
    <xf numFmtId="1" fontId="5" fillId="0" borderId="0" xfId="0" applyNumberFormat="1" applyFont="1" applyAlignment="1">
      <alignment horizontal="center"/>
    </xf>
    <xf numFmtId="20" fontId="5" fillId="0" borderId="0" xfId="0" applyNumberFormat="1" applyFont="1" applyAlignment="1">
      <alignment horizontal="center"/>
    </xf>
    <xf numFmtId="20" fontId="5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/>
    </xf>
    <xf numFmtId="20" fontId="6" fillId="0" borderId="0" xfId="0" applyNumberFormat="1" applyFont="1"/>
    <xf numFmtId="0" fontId="3" fillId="0" borderId="0" xfId="0" applyFont="1"/>
    <xf numFmtId="14" fontId="3" fillId="0" borderId="0" xfId="0" applyNumberFormat="1" applyFont="1" applyAlignment="1">
      <alignment horizontal="center"/>
    </xf>
    <xf numFmtId="1" fontId="0" fillId="0" borderId="8" xfId="0" applyNumberFormat="1" applyBorder="1" applyAlignment="1">
      <alignment horizontal="center"/>
    </xf>
    <xf numFmtId="20" fontId="6" fillId="0" borderId="0" xfId="0" applyNumberFormat="1" applyFont="1" applyAlignment="1">
      <alignment horizontal="center" vertical="center" wrapText="1"/>
    </xf>
    <xf numFmtId="0" fontId="3" fillId="0" borderId="8" xfId="0" applyFont="1" applyBorder="1"/>
    <xf numFmtId="0" fontId="5" fillId="0" borderId="8" xfId="0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vertical="top"/>
    </xf>
    <xf numFmtId="20" fontId="6" fillId="0" borderId="8" xfId="0" applyNumberFormat="1" applyFont="1" applyBorder="1"/>
    <xf numFmtId="20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1" xfId="0" applyNumberFormat="1" applyBorder="1" applyAlignment="1">
      <alignment horizontal="center"/>
    </xf>
    <xf numFmtId="20" fontId="0" fillId="0" borderId="1" xfId="0" applyNumberFormat="1" applyBorder="1"/>
    <xf numFmtId="20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Protection="1">
      <protection locked="0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20" fontId="0" fillId="0" borderId="5" xfId="0" applyNumberFormat="1" applyBorder="1"/>
    <xf numFmtId="165" fontId="0" fillId="0" borderId="3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20" fontId="0" fillId="0" borderId="3" xfId="0" applyNumberFormat="1" applyBorder="1"/>
    <xf numFmtId="20" fontId="0" fillId="0" borderId="2" xfId="0" applyNumberFormat="1" applyBorder="1"/>
    <xf numFmtId="165" fontId="0" fillId="0" borderId="8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20" fontId="0" fillId="0" borderId="8" xfId="0" applyNumberFormat="1" applyBorder="1"/>
    <xf numFmtId="20" fontId="0" fillId="0" borderId="7" xfId="0" applyNumberFormat="1" applyBorder="1"/>
    <xf numFmtId="0" fontId="0" fillId="0" borderId="22" xfId="0" applyBorder="1" applyAlignment="1">
      <alignment horizontal="center" vertical="center"/>
    </xf>
    <xf numFmtId="20" fontId="0" fillId="0" borderId="22" xfId="0" applyNumberFormat="1" applyBorder="1"/>
    <xf numFmtId="20" fontId="0" fillId="0" borderId="8" xfId="0" applyNumberFormat="1" applyBorder="1" applyAlignment="1">
      <alignment horizontal="center" vertical="center"/>
    </xf>
    <xf numFmtId="20" fontId="0" fillId="0" borderId="8" xfId="0" applyNumberFormat="1" applyBorder="1" applyAlignment="1">
      <alignment horizontal="center"/>
    </xf>
    <xf numFmtId="20" fontId="9" fillId="0" borderId="0" xfId="0" applyNumberFormat="1" applyFont="1"/>
    <xf numFmtId="0" fontId="9" fillId="0" borderId="8" xfId="0" applyFont="1" applyBorder="1"/>
    <xf numFmtId="0" fontId="10" fillId="0" borderId="0" xfId="0" applyFont="1"/>
    <xf numFmtId="0" fontId="9" fillId="0" borderId="0" xfId="0" applyFont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20" fontId="0" fillId="0" borderId="0" xfId="0" applyNumberFormat="1" applyProtection="1">
      <protection locked="0"/>
    </xf>
    <xf numFmtId="1" fontId="0" fillId="0" borderId="0" xfId="0" applyNumberFormat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20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top"/>
      <protection locked="0"/>
    </xf>
    <xf numFmtId="20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8" xfId="0" applyBorder="1" applyAlignment="1" applyProtection="1">
      <alignment vertical="center"/>
      <protection locked="0"/>
    </xf>
    <xf numFmtId="20" fontId="0" fillId="0" borderId="0" xfId="0" applyNumberForma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/>
      <protection hidden="1"/>
    </xf>
    <xf numFmtId="1" fontId="0" fillId="0" borderId="1" xfId="0" applyNumberFormat="1" applyBorder="1" applyAlignment="1" applyProtection="1">
      <alignment horizontal="center"/>
      <protection hidden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hidden="1"/>
    </xf>
    <xf numFmtId="0" fontId="0" fillId="2" borderId="1" xfId="0" applyFill="1" applyBorder="1" applyProtection="1">
      <protection locked="0"/>
    </xf>
    <xf numFmtId="165" fontId="0" fillId="2" borderId="1" xfId="0" applyNumberFormat="1" applyFill="1" applyBorder="1" applyAlignment="1" applyProtection="1">
      <alignment horizontal="center"/>
      <protection locked="0"/>
    </xf>
    <xf numFmtId="2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6" fillId="0" borderId="1" xfId="0" applyNumberFormat="1" applyFont="1" applyBorder="1" applyAlignment="1">
      <alignment horizontal="center" wrapText="1"/>
    </xf>
    <xf numFmtId="1" fontId="6" fillId="0" borderId="15" xfId="0" applyNumberFormat="1" applyFont="1" applyBorder="1" applyAlignment="1">
      <alignment horizontal="center" vertical="center" wrapText="1"/>
    </xf>
    <xf numFmtId="1" fontId="6" fillId="0" borderId="20" xfId="0" applyNumberFormat="1" applyFont="1" applyBorder="1" applyAlignment="1">
      <alignment horizontal="center" wrapText="1"/>
    </xf>
    <xf numFmtId="0" fontId="8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6" fillId="0" borderId="8" xfId="0" applyFont="1" applyBorder="1" applyAlignment="1">
      <alignment vertical="center"/>
    </xf>
    <xf numFmtId="0" fontId="0" fillId="3" borderId="0" xfId="0" applyFill="1" applyAlignment="1" applyProtection="1">
      <alignment wrapText="1"/>
      <protection locked="0"/>
    </xf>
    <xf numFmtId="0" fontId="0" fillId="3" borderId="0" xfId="0" applyFill="1" applyProtection="1">
      <protection locked="0"/>
    </xf>
    <xf numFmtId="0" fontId="2" fillId="3" borderId="0" xfId="0" applyFont="1" applyFill="1" applyAlignment="1" applyProtection="1">
      <alignment horizontal="center" vertical="top" wrapText="1"/>
      <protection locked="0"/>
    </xf>
    <xf numFmtId="1" fontId="0" fillId="3" borderId="0" xfId="0" applyNumberFormat="1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/>
      <protection locked="0"/>
    </xf>
    <xf numFmtId="1" fontId="0" fillId="0" borderId="0" xfId="0" applyNumberFormat="1" applyProtection="1"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11" fillId="0" borderId="0" xfId="0" applyFont="1" applyProtection="1">
      <protection locked="0"/>
    </xf>
    <xf numFmtId="0" fontId="11" fillId="0" borderId="24" xfId="0" applyFont="1" applyBorder="1" applyAlignment="1">
      <alignment horizontal="center" vertical="center"/>
    </xf>
    <xf numFmtId="0" fontId="11" fillId="0" borderId="24" xfId="0" applyFont="1" applyBorder="1"/>
    <xf numFmtId="165" fontId="11" fillId="0" borderId="24" xfId="0" applyNumberFormat="1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1" fontId="11" fillId="0" borderId="24" xfId="0" applyNumberFormat="1" applyFont="1" applyBorder="1" applyAlignment="1">
      <alignment horizontal="center"/>
    </xf>
    <xf numFmtId="0" fontId="11" fillId="0" borderId="24" xfId="0" applyFont="1" applyBorder="1" applyAlignment="1">
      <alignment horizontal="left"/>
    </xf>
    <xf numFmtId="1" fontId="11" fillId="0" borderId="24" xfId="0" applyNumberFormat="1" applyFont="1" applyBorder="1"/>
    <xf numFmtId="20" fontId="2" fillId="0" borderId="0" xfId="0" applyNumberFormat="1" applyFont="1"/>
    <xf numFmtId="20" fontId="3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5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0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Alignment="1" applyProtection="1">
      <alignment horizontal="left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20" fontId="0" fillId="0" borderId="22" xfId="0" applyNumberFormat="1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vertical="center"/>
      <protection hidden="1"/>
    </xf>
    <xf numFmtId="0" fontId="0" fillId="0" borderId="22" xfId="0" applyBorder="1" applyProtection="1">
      <protection locked="0"/>
    </xf>
    <xf numFmtId="165" fontId="0" fillId="0" borderId="22" xfId="0" applyNumberFormat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hidden="1"/>
    </xf>
    <xf numFmtId="1" fontId="0" fillId="0" borderId="22" xfId="0" applyNumberFormat="1" applyBorder="1" applyAlignment="1" applyProtection="1">
      <alignment horizontal="center"/>
      <protection hidden="1"/>
    </xf>
    <xf numFmtId="1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hidden="1"/>
    </xf>
    <xf numFmtId="20" fontId="0" fillId="0" borderId="22" xfId="0" applyNumberFormat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/>
      <protection locked="0"/>
    </xf>
    <xf numFmtId="0" fontId="2" fillId="0" borderId="23" xfId="0" applyFont="1" applyBorder="1" applyProtection="1">
      <protection locked="0"/>
    </xf>
    <xf numFmtId="2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165" fontId="0" fillId="2" borderId="1" xfId="0" applyNumberFormat="1" applyFill="1" applyBorder="1" applyAlignment="1">
      <alignment horizontal="center"/>
    </xf>
    <xf numFmtId="1" fontId="5" fillId="0" borderId="0" xfId="0" applyNumberFormat="1" applyFont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/>
    </xf>
    <xf numFmtId="1" fontId="0" fillId="2" borderId="12" xfId="0" applyNumberFormat="1" applyFill="1" applyBorder="1" applyAlignment="1" applyProtection="1">
      <alignment horizontal="center" vertical="center"/>
      <protection locked="0"/>
    </xf>
    <xf numFmtId="1" fontId="0" fillId="2" borderId="13" xfId="0" applyNumberFormat="1" applyFill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20" fontId="8" fillId="0" borderId="0" xfId="0" applyNumberFormat="1" applyFont="1" applyAlignment="1" applyProtection="1">
      <alignment horizontal="center" vertical="center"/>
      <protection locked="0"/>
    </xf>
    <xf numFmtId="1" fontId="11" fillId="0" borderId="24" xfId="0" applyNumberFormat="1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4" xfId="0" applyFont="1" applyBorder="1" applyAlignment="1">
      <alignment horizontal="left"/>
    </xf>
    <xf numFmtId="20" fontId="11" fillId="0" borderId="24" xfId="0" applyNumberFormat="1" applyFont="1" applyBorder="1" applyAlignment="1">
      <alignment horizontal="center" vertical="center"/>
    </xf>
    <xf numFmtId="20" fontId="0" fillId="0" borderId="0" xfId="0" applyNumberFormat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0" fontId="5" fillId="0" borderId="1" xfId="0" applyFont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/>
      <protection locked="0"/>
    </xf>
    <xf numFmtId="20" fontId="0" fillId="0" borderId="1" xfId="0" applyNumberForma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3" fillId="2" borderId="0" xfId="0" applyFont="1" applyFill="1" applyProtection="1">
      <protection locked="0"/>
    </xf>
    <xf numFmtId="0" fontId="0" fillId="0" borderId="0" xfId="0" applyProtection="1">
      <protection locked="0"/>
    </xf>
    <xf numFmtId="164" fontId="3" fillId="2" borderId="0" xfId="0" applyNumberFormat="1" applyFont="1" applyFill="1" applyAlignment="1" applyProtection="1">
      <alignment horizontal="left"/>
      <protection locked="0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20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12" fillId="4" borderId="0" xfId="0" applyFont="1" applyFill="1" applyAlignment="1">
      <alignment horizontal="center" vertical="center" wrapText="1"/>
    </xf>
    <xf numFmtId="0" fontId="5" fillId="0" borderId="22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0" fillId="0" borderId="0" xfId="0" applyAlignment="1">
      <alignment horizontal="center"/>
    </xf>
    <xf numFmtId="164" fontId="9" fillId="0" borderId="0" xfId="0" applyNumberFormat="1" applyFont="1" applyAlignment="1">
      <alignment horizontal="left"/>
    </xf>
    <xf numFmtId="0" fontId="5" fillId="0" borderId="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6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20" fontId="8" fillId="0" borderId="14" xfId="0" applyNumberFormat="1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20" fontId="8" fillId="0" borderId="17" xfId="0" applyNumberFormat="1" applyFont="1" applyBorder="1"/>
    <xf numFmtId="0" fontId="8" fillId="0" borderId="1" xfId="0" applyFont="1" applyBorder="1"/>
    <xf numFmtId="1" fontId="8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20" fontId="8" fillId="0" borderId="19" xfId="0" applyNumberFormat="1" applyFont="1" applyBorder="1"/>
    <xf numFmtId="0" fontId="8" fillId="0" borderId="20" xfId="0" applyFont="1" applyBorder="1"/>
    <xf numFmtId="1" fontId="8" fillId="0" borderId="2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20" fontId="0" fillId="0" borderId="1" xfId="0" applyNumberFormat="1" applyBorder="1" applyAlignment="1">
      <alignment horizontal="center" vertical="center"/>
    </xf>
    <xf numFmtId="20" fontId="0" fillId="0" borderId="4" xfId="0" applyNumberForma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20" fontId="0" fillId="0" borderId="9" xfId="0" applyNumberForma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1" fontId="0" fillId="0" borderId="0" xfId="0" applyNumberForma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746B9-F02B-4AF3-B007-83C6C5EA99F5}">
  <sheetPr>
    <pageSetUpPr fitToPage="1"/>
  </sheetPr>
  <dimension ref="A2:Z73"/>
  <sheetViews>
    <sheetView zoomScale="70" zoomScaleNormal="70" workbookViewId="0">
      <selection activeCell="K6" sqref="K6"/>
    </sheetView>
  </sheetViews>
  <sheetFormatPr defaultColWidth="8.89453125" defaultRowHeight="14.4" x14ac:dyDescent="0.55000000000000004"/>
  <cols>
    <col min="1" max="1" width="9.1015625" style="74" customWidth="1"/>
    <col min="2" max="2" width="20.47265625" style="73" customWidth="1"/>
    <col min="3" max="3" width="25.89453125" style="73" customWidth="1"/>
    <col min="4" max="4" width="9.1015625" style="7"/>
    <col min="5" max="5" width="8.89453125" style="7"/>
    <col min="6" max="6" width="9" style="75" customWidth="1"/>
    <col min="7" max="7" width="7" style="73" customWidth="1"/>
    <col min="8" max="8" width="1.47265625" style="73" customWidth="1"/>
    <col min="9" max="9" width="20.7890625" style="73" customWidth="1"/>
    <col min="10" max="10" width="27.5234375" style="73" customWidth="1"/>
    <col min="11" max="12" width="9.1015625" style="7" customWidth="1"/>
    <col min="13" max="13" width="9" style="7" customWidth="1"/>
    <col min="14" max="14" width="7.89453125" style="73" customWidth="1"/>
    <col min="15" max="15" width="1.89453125" style="73" customWidth="1"/>
    <col min="16" max="16" width="3.15625" style="73" customWidth="1"/>
    <col min="17" max="16384" width="8.89453125" style="73"/>
  </cols>
  <sheetData>
    <row r="2" spans="1:26" ht="20.399999999999999" x14ac:dyDescent="0.75">
      <c r="A2" s="125" t="s">
        <v>11</v>
      </c>
      <c r="B2" s="178" t="s">
        <v>5</v>
      </c>
      <c r="C2" s="179"/>
      <c r="D2" s="71" t="s">
        <v>12</v>
      </c>
      <c r="E2" s="71"/>
      <c r="F2" s="180" t="s">
        <v>5</v>
      </c>
      <c r="G2" s="180"/>
      <c r="H2" s="180"/>
      <c r="I2" s="180"/>
      <c r="J2" s="129" t="s">
        <v>31</v>
      </c>
      <c r="K2" s="72">
        <v>100</v>
      </c>
      <c r="L2" s="71"/>
    </row>
    <row r="3" spans="1:26" ht="20.399999999999999" x14ac:dyDescent="0.75">
      <c r="A3" s="132"/>
      <c r="B3" s="133"/>
      <c r="D3" s="71"/>
      <c r="E3" s="71"/>
      <c r="F3" s="134"/>
      <c r="G3" s="134"/>
      <c r="H3" s="134"/>
      <c r="I3" s="134"/>
      <c r="J3" s="129" t="s">
        <v>41</v>
      </c>
      <c r="K3" s="72">
        <v>200</v>
      </c>
      <c r="L3" s="71"/>
    </row>
    <row r="4" spans="1:26" ht="20.399999999999999" x14ac:dyDescent="0.75">
      <c r="A4" s="132"/>
      <c r="B4" s="133"/>
      <c r="D4" s="71"/>
      <c r="E4" s="71"/>
      <c r="F4" s="134"/>
      <c r="G4" s="134"/>
      <c r="H4" s="134"/>
      <c r="I4" s="134"/>
      <c r="J4" s="129" t="s">
        <v>42</v>
      </c>
      <c r="K4" s="72"/>
      <c r="L4" s="71"/>
    </row>
    <row r="5" spans="1:26" ht="21" customHeight="1" x14ac:dyDescent="0.75">
      <c r="A5" s="132"/>
      <c r="B5" s="133"/>
      <c r="C5" s="133"/>
      <c r="D5" s="71"/>
      <c r="E5" s="71"/>
      <c r="F5" s="135"/>
      <c r="G5" s="135"/>
      <c r="J5" s="129" t="s">
        <v>32</v>
      </c>
      <c r="K5" s="72" t="s">
        <v>130</v>
      </c>
    </row>
    <row r="6" spans="1:26" ht="42" customHeight="1" x14ac:dyDescent="0.75">
      <c r="B6" s="126" t="s">
        <v>0</v>
      </c>
      <c r="C6" s="101" t="s">
        <v>9</v>
      </c>
      <c r="D6" s="127" t="s">
        <v>10</v>
      </c>
      <c r="E6" s="127" t="s">
        <v>23</v>
      </c>
      <c r="F6" s="4"/>
      <c r="G6"/>
      <c r="H6"/>
      <c r="I6"/>
      <c r="J6" s="128" t="s">
        <v>44</v>
      </c>
      <c r="K6" s="115">
        <v>0.85</v>
      </c>
      <c r="M6" s="3"/>
    </row>
    <row r="7" spans="1:26" x14ac:dyDescent="0.55000000000000004">
      <c r="A7" s="124" t="s">
        <v>3</v>
      </c>
      <c r="B7" s="49" t="s">
        <v>3</v>
      </c>
      <c r="C7" s="97" cm="1">
        <f t="array" ref="C7">SUM(LARGE(_xlfn.VSTACK(G16:G21, G37:G42), _xlfn.SEQUENCE(5)))</f>
        <v>38</v>
      </c>
      <c r="D7" s="96"/>
      <c r="E7" s="97">
        <f>MIN(G16:G21,G37:G42)</f>
        <v>1</v>
      </c>
      <c r="I7" s="76" t="s">
        <v>54</v>
      </c>
      <c r="J7" s="147">
        <v>0.375</v>
      </c>
    </row>
    <row r="8" spans="1:26" x14ac:dyDescent="0.55000000000000004">
      <c r="A8" s="124" t="s">
        <v>4</v>
      </c>
      <c r="B8" s="49" t="s">
        <v>4</v>
      </c>
      <c r="C8" s="97" cm="1">
        <f t="array" ref="C8">SUM(LARGE(_xlfn.VSTACK(N16:N21, N37:N42), _xlfn.SEQUENCE(5)))</f>
        <v>128</v>
      </c>
      <c r="D8" s="96"/>
      <c r="E8" s="97">
        <f>MIN(N16:N21,N37:N42)</f>
        <v>19</v>
      </c>
      <c r="I8" s="146" t="s">
        <v>55</v>
      </c>
      <c r="J8" s="147">
        <v>0.58333333333333337</v>
      </c>
    </row>
    <row r="9" spans="1:26" x14ac:dyDescent="0.55000000000000004">
      <c r="A9" s="124" t="s">
        <v>6</v>
      </c>
      <c r="B9" s="49" t="s">
        <v>6</v>
      </c>
      <c r="C9" s="97" cm="1">
        <f t="array" ref="C9">SUM(LARGE(_xlfn.VSTACK(G23:G28, G44:G49), _xlfn.SEQUENCE(5)))</f>
        <v>89</v>
      </c>
      <c r="D9" s="96"/>
      <c r="E9" s="97">
        <f>MIN(G23:G28,G44:G49)</f>
        <v>4</v>
      </c>
      <c r="I9" s="76" t="s">
        <v>45</v>
      </c>
      <c r="J9" s="148">
        <v>10</v>
      </c>
      <c r="K9" s="181" t="s">
        <v>26</v>
      </c>
      <c r="L9" s="182"/>
      <c r="M9" s="182"/>
      <c r="N9" s="182"/>
      <c r="O9" s="109"/>
    </row>
    <row r="10" spans="1:26" x14ac:dyDescent="0.55000000000000004">
      <c r="A10" s="124" t="s">
        <v>7</v>
      </c>
      <c r="B10" s="49" t="s">
        <v>7</v>
      </c>
      <c r="C10" s="97" cm="1">
        <f t="array" ref="C10">SUM(LARGE(_xlfn.VSTACK(N23:N28, N44:N49), _xlfn.SEQUENCE(5)))</f>
        <v>143</v>
      </c>
      <c r="D10" s="96"/>
      <c r="E10" s="97">
        <f>MIN(N23:N28,N44:N49)</f>
        <v>22</v>
      </c>
      <c r="K10" s="182"/>
      <c r="L10" s="182"/>
      <c r="M10" s="182"/>
      <c r="N10" s="182"/>
      <c r="O10" s="109"/>
    </row>
    <row r="11" spans="1:26" x14ac:dyDescent="0.55000000000000004">
      <c r="A11" s="124" t="s">
        <v>8</v>
      </c>
      <c r="B11" s="49" t="s">
        <v>8</v>
      </c>
      <c r="C11" s="97" cm="1">
        <f t="array" ref="C11">SUM(LARGE(_xlfn.VSTACK(G30:G35, G51:G56), _xlfn.SEQUENCE(5)))</f>
        <v>68</v>
      </c>
      <c r="D11" s="96"/>
      <c r="E11" s="97">
        <f>MIN(G30:G35,G51:G56)</f>
        <v>7</v>
      </c>
      <c r="K11" s="182"/>
      <c r="L11" s="182"/>
      <c r="M11" s="182"/>
      <c r="N11" s="182"/>
      <c r="O11" s="109"/>
    </row>
    <row r="12" spans="1:26" x14ac:dyDescent="0.55000000000000004">
      <c r="A12" s="124" t="s">
        <v>53</v>
      </c>
      <c r="B12" s="49" t="s">
        <v>53</v>
      </c>
      <c r="C12" s="97" cm="1">
        <f t="array" ref="C12">SUM(LARGE(_xlfn.VSTACK(N30:N35, N51:N56), _xlfn.SEQUENCE(5)))</f>
        <v>158</v>
      </c>
      <c r="D12" s="96"/>
      <c r="E12" s="97">
        <f>MIN(N30:N35,N51:N56)</f>
        <v>25</v>
      </c>
      <c r="K12" s="182"/>
      <c r="L12" s="182"/>
      <c r="M12" s="182"/>
      <c r="N12" s="182"/>
      <c r="O12" s="109"/>
    </row>
    <row r="13" spans="1:26" ht="38.4" customHeight="1" x14ac:dyDescent="0.55000000000000004">
      <c r="A13" s="164" t="s">
        <v>56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110"/>
    </row>
    <row r="14" spans="1:26" s="83" customFormat="1" ht="29.25" customHeight="1" x14ac:dyDescent="0.55000000000000004">
      <c r="A14" s="77" t="s">
        <v>13</v>
      </c>
      <c r="B14" s="78" t="s">
        <v>0</v>
      </c>
      <c r="C14" s="79" t="s">
        <v>2</v>
      </c>
      <c r="D14" s="80" t="s">
        <v>19</v>
      </c>
      <c r="E14" s="80" t="s">
        <v>43</v>
      </c>
      <c r="F14" s="81" t="s">
        <v>27</v>
      </c>
      <c r="G14" s="80" t="s">
        <v>1</v>
      </c>
      <c r="H14" s="82"/>
      <c r="I14" s="78" t="s">
        <v>0</v>
      </c>
      <c r="J14" s="79" t="s">
        <v>2</v>
      </c>
      <c r="K14" s="80" t="s">
        <v>19</v>
      </c>
      <c r="L14" s="80" t="s">
        <v>43</v>
      </c>
      <c r="M14" s="81" t="s">
        <v>27</v>
      </c>
      <c r="N14" s="91" t="s">
        <v>1</v>
      </c>
      <c r="O14" s="111"/>
    </row>
    <row r="15" spans="1:26" x14ac:dyDescent="0.55000000000000004">
      <c r="A15" s="84"/>
      <c r="B15" s="85"/>
      <c r="C15" s="85"/>
      <c r="D15" s="52"/>
      <c r="E15" s="52"/>
      <c r="F15" s="86"/>
      <c r="G15" s="85"/>
      <c r="I15" s="85"/>
      <c r="J15" s="85"/>
      <c r="K15" s="52"/>
      <c r="L15" s="52"/>
      <c r="M15" s="52"/>
      <c r="N15" s="85"/>
      <c r="O15" s="110"/>
    </row>
    <row r="16" spans="1:26" x14ac:dyDescent="0.55000000000000004">
      <c r="A16" s="175">
        <f>J7</f>
        <v>0.375</v>
      </c>
      <c r="B16" s="161" t="str">
        <f>B7</f>
        <v>Club 1</v>
      </c>
      <c r="C16" s="98" t="s">
        <v>58</v>
      </c>
      <c r="D16" s="99">
        <v>1</v>
      </c>
      <c r="E16" s="92">
        <f>D16*$K$2/113+($K$3-$K$4)</f>
        <v>200.88495575221239</v>
      </c>
      <c r="F16" s="93">
        <f>IF((ROUND(E16*$K$6,0))&gt;=24,24,(ROUND(E16*$K$6,0)))</f>
        <v>24</v>
      </c>
      <c r="G16" s="159">
        <v>1</v>
      </c>
      <c r="H16" s="87"/>
      <c r="I16" s="161" t="str">
        <f>B8</f>
        <v>Club 2</v>
      </c>
      <c r="J16" s="98" t="s">
        <v>64</v>
      </c>
      <c r="K16" s="99">
        <v>1</v>
      </c>
      <c r="L16" s="92">
        <f>K16*$K$2/113+($K$3-$K$4)</f>
        <v>200.88495575221239</v>
      </c>
      <c r="M16" s="93">
        <f>IF((ROUND(L16*$K$6,0))&gt;=24,24,(ROUND(L16*$K$6,0)))</f>
        <v>24</v>
      </c>
      <c r="N16" s="159">
        <v>19</v>
      </c>
      <c r="O16" s="112"/>
      <c r="Q16" s="176" t="s">
        <v>14</v>
      </c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x14ac:dyDescent="0.55000000000000004">
      <c r="A17" s="175"/>
      <c r="B17" s="162"/>
      <c r="C17" s="98" t="s">
        <v>59</v>
      </c>
      <c r="D17" s="99">
        <v>2</v>
      </c>
      <c r="E17" s="92">
        <f t="shared" ref="E17:E49" si="0">D17*$K$2/113+($K$3-$K$4)</f>
        <v>201.76991150442478</v>
      </c>
      <c r="F17" s="93">
        <f t="shared" ref="F17:F49" si="1">IF((ROUND(E17*$K$6,0))&gt;=24,24,(ROUND(E17*$K$6,0)))</f>
        <v>24</v>
      </c>
      <c r="G17" s="160"/>
      <c r="H17" s="88"/>
      <c r="I17" s="162"/>
      <c r="J17" s="98" t="s">
        <v>65</v>
      </c>
      <c r="K17" s="99">
        <v>2</v>
      </c>
      <c r="L17" s="92">
        <f t="shared" ref="L17:L49" si="2">K17*$K$2/113+($K$3-$K$4)</f>
        <v>201.76991150442478</v>
      </c>
      <c r="M17" s="93">
        <f t="shared" ref="M17:M49" si="3">IF((ROUND(L17*$K$6,0))&gt;=24,24,(ROUND(L17*$K$6,0)))</f>
        <v>24</v>
      </c>
      <c r="N17" s="160"/>
      <c r="O17" s="112"/>
      <c r="P17" s="85">
        <v>1</v>
      </c>
      <c r="Q17" s="174" t="s">
        <v>50</v>
      </c>
      <c r="R17" s="174"/>
      <c r="S17" s="174"/>
      <c r="T17" s="174"/>
      <c r="U17" s="174"/>
      <c r="V17" s="174"/>
      <c r="W17" s="174"/>
      <c r="X17" s="174"/>
      <c r="Y17" s="174"/>
      <c r="Z17" s="174"/>
    </row>
    <row r="18" spans="1:26" x14ac:dyDescent="0.55000000000000004">
      <c r="A18" s="175">
        <f>A16+TIME(0,$J$9,0)</f>
        <v>0.38194444444444442</v>
      </c>
      <c r="B18" s="162"/>
      <c r="C18" s="98" t="s">
        <v>60</v>
      </c>
      <c r="D18" s="99">
        <v>3</v>
      </c>
      <c r="E18" s="92">
        <f t="shared" si="0"/>
        <v>202.65486725663717</v>
      </c>
      <c r="F18" s="93">
        <f>IF((ROUND(E18*$K$6,0))&gt;=24,24,(ROUND(E18*$K$6,0)))</f>
        <v>24</v>
      </c>
      <c r="G18" s="159">
        <v>2</v>
      </c>
      <c r="H18" s="88"/>
      <c r="I18" s="162"/>
      <c r="J18" s="98" t="s">
        <v>66</v>
      </c>
      <c r="K18" s="99">
        <v>3</v>
      </c>
      <c r="L18" s="92">
        <f t="shared" si="2"/>
        <v>202.65486725663717</v>
      </c>
      <c r="M18" s="93">
        <f t="shared" si="3"/>
        <v>24</v>
      </c>
      <c r="N18" s="159">
        <v>20</v>
      </c>
      <c r="O18" s="112"/>
      <c r="P18" s="85">
        <v>2</v>
      </c>
      <c r="Q18" s="174" t="s">
        <v>15</v>
      </c>
      <c r="R18" s="174"/>
      <c r="S18" s="174"/>
      <c r="T18" s="174"/>
      <c r="U18" s="174"/>
      <c r="V18" s="174"/>
      <c r="W18" s="174"/>
      <c r="X18" s="174"/>
      <c r="Y18" s="174"/>
      <c r="Z18" s="174"/>
    </row>
    <row r="19" spans="1:26" x14ac:dyDescent="0.55000000000000004">
      <c r="A19" s="175"/>
      <c r="B19" s="162"/>
      <c r="C19" s="98" t="s">
        <v>61</v>
      </c>
      <c r="D19" s="99">
        <v>4</v>
      </c>
      <c r="E19" s="92">
        <f t="shared" si="0"/>
        <v>203.53982300884957</v>
      </c>
      <c r="F19" s="93">
        <f t="shared" si="1"/>
        <v>24</v>
      </c>
      <c r="G19" s="160"/>
      <c r="H19" s="88"/>
      <c r="I19" s="162"/>
      <c r="J19" s="98" t="s">
        <v>67</v>
      </c>
      <c r="K19" s="99">
        <v>4</v>
      </c>
      <c r="L19" s="92">
        <f t="shared" si="2"/>
        <v>203.53982300884957</v>
      </c>
      <c r="M19" s="93">
        <f t="shared" si="3"/>
        <v>24</v>
      </c>
      <c r="N19" s="160"/>
      <c r="O19" s="112"/>
      <c r="P19" s="85">
        <v>3</v>
      </c>
      <c r="Q19" s="174" t="s">
        <v>47</v>
      </c>
      <c r="R19" s="174"/>
      <c r="S19" s="174"/>
      <c r="T19" s="174"/>
      <c r="U19" s="174"/>
      <c r="V19" s="174"/>
      <c r="W19" s="174"/>
      <c r="X19" s="174"/>
      <c r="Y19" s="174"/>
      <c r="Z19" s="174"/>
    </row>
    <row r="20" spans="1:26" x14ac:dyDescent="0.55000000000000004">
      <c r="A20" s="175">
        <f>A18+TIME(0,$J$9,0)</f>
        <v>0.38888888888888884</v>
      </c>
      <c r="B20" s="162"/>
      <c r="C20" s="98" t="s">
        <v>62</v>
      </c>
      <c r="D20" s="99">
        <v>5</v>
      </c>
      <c r="E20" s="92">
        <f t="shared" si="0"/>
        <v>204.42477876106196</v>
      </c>
      <c r="F20" s="93">
        <f t="shared" si="1"/>
        <v>24</v>
      </c>
      <c r="G20" s="159">
        <v>3</v>
      </c>
      <c r="H20" s="88"/>
      <c r="I20" s="162"/>
      <c r="J20" s="98" t="s">
        <v>68</v>
      </c>
      <c r="K20" s="99">
        <v>5</v>
      </c>
      <c r="L20" s="92">
        <f t="shared" si="2"/>
        <v>204.42477876106196</v>
      </c>
      <c r="M20" s="93">
        <f t="shared" si="3"/>
        <v>24</v>
      </c>
      <c r="N20" s="159">
        <v>21</v>
      </c>
      <c r="O20" s="112"/>
      <c r="P20" s="85">
        <v>4</v>
      </c>
      <c r="Q20" s="174" t="s">
        <v>30</v>
      </c>
      <c r="R20" s="174"/>
      <c r="S20" s="174"/>
      <c r="T20" s="174"/>
      <c r="U20" s="174"/>
      <c r="V20" s="174"/>
      <c r="W20" s="174"/>
      <c r="X20" s="174"/>
      <c r="Y20" s="174"/>
      <c r="Z20" s="174"/>
    </row>
    <row r="21" spans="1:26" ht="15" customHeight="1" x14ac:dyDescent="0.55000000000000004">
      <c r="A21" s="175"/>
      <c r="B21" s="163"/>
      <c r="C21" s="98" t="s">
        <v>63</v>
      </c>
      <c r="D21" s="99">
        <v>6</v>
      </c>
      <c r="E21" s="92">
        <f t="shared" si="0"/>
        <v>205.30973451327435</v>
      </c>
      <c r="F21" s="93">
        <f t="shared" si="1"/>
        <v>24</v>
      </c>
      <c r="G21" s="160"/>
      <c r="H21" s="88"/>
      <c r="I21" s="163"/>
      <c r="J21" s="98" t="s">
        <v>69</v>
      </c>
      <c r="K21" s="99">
        <v>6</v>
      </c>
      <c r="L21" s="92">
        <f t="shared" si="2"/>
        <v>205.30973451327435</v>
      </c>
      <c r="M21" s="93">
        <f t="shared" si="3"/>
        <v>24</v>
      </c>
      <c r="N21" s="160"/>
      <c r="O21" s="112"/>
      <c r="P21" s="170">
        <v>5</v>
      </c>
      <c r="Q21" s="171" t="s">
        <v>17</v>
      </c>
      <c r="R21" s="171"/>
      <c r="S21" s="171"/>
      <c r="T21" s="171"/>
      <c r="U21" s="171"/>
      <c r="V21" s="171"/>
      <c r="W21" s="171"/>
      <c r="X21" s="171"/>
      <c r="Y21" s="171"/>
      <c r="Z21" s="171"/>
    </row>
    <row r="22" spans="1:26" ht="15" customHeight="1" x14ac:dyDescent="0.55000000000000004">
      <c r="A22" s="136"/>
      <c r="B22" s="137"/>
      <c r="C22" s="138"/>
      <c r="D22" s="139"/>
      <c r="E22" s="140"/>
      <c r="F22" s="141"/>
      <c r="G22" s="142"/>
      <c r="H22" s="88"/>
      <c r="I22" s="143"/>
      <c r="J22" s="138"/>
      <c r="K22" s="139"/>
      <c r="L22" s="140"/>
      <c r="M22" s="141"/>
      <c r="N22" s="142"/>
      <c r="O22" s="112"/>
      <c r="P22" s="170"/>
      <c r="Q22" s="171"/>
      <c r="R22" s="171"/>
      <c r="S22" s="171"/>
      <c r="T22" s="171"/>
      <c r="U22" s="171"/>
      <c r="V22" s="171"/>
      <c r="W22" s="171"/>
      <c r="X22" s="171"/>
      <c r="Y22" s="171"/>
      <c r="Z22" s="171"/>
    </row>
    <row r="23" spans="1:26" x14ac:dyDescent="0.55000000000000004">
      <c r="A23" s="175">
        <f>A20+TIME(0,$J$9,0)</f>
        <v>0.39583333333333326</v>
      </c>
      <c r="B23" s="161" t="str">
        <f>B9</f>
        <v>Club 3</v>
      </c>
      <c r="C23" s="98" t="s">
        <v>70</v>
      </c>
      <c r="D23" s="99">
        <v>7</v>
      </c>
      <c r="E23" s="92">
        <f t="shared" si="0"/>
        <v>206.19469026548671</v>
      </c>
      <c r="F23" s="93">
        <f t="shared" si="1"/>
        <v>24</v>
      </c>
      <c r="G23" s="159">
        <v>4</v>
      </c>
      <c r="H23" s="88"/>
      <c r="I23" s="161" t="str">
        <f>B10</f>
        <v>Club 4</v>
      </c>
      <c r="J23" s="98" t="s">
        <v>76</v>
      </c>
      <c r="K23" s="99">
        <v>7</v>
      </c>
      <c r="L23" s="92">
        <f t="shared" si="2"/>
        <v>206.19469026548671</v>
      </c>
      <c r="M23" s="93">
        <f t="shared" si="3"/>
        <v>24</v>
      </c>
      <c r="N23" s="159">
        <v>22</v>
      </c>
      <c r="O23" s="112"/>
      <c r="P23" s="170"/>
      <c r="Q23" s="171"/>
      <c r="R23" s="171"/>
      <c r="S23" s="171"/>
      <c r="T23" s="171"/>
      <c r="U23" s="171"/>
      <c r="V23" s="171"/>
      <c r="W23" s="171"/>
      <c r="X23" s="171"/>
      <c r="Y23" s="171"/>
      <c r="Z23" s="171"/>
    </row>
    <row r="24" spans="1:26" x14ac:dyDescent="0.55000000000000004">
      <c r="A24" s="175"/>
      <c r="B24" s="162"/>
      <c r="C24" s="98" t="s">
        <v>71</v>
      </c>
      <c r="D24" s="99">
        <v>8</v>
      </c>
      <c r="E24" s="92">
        <f t="shared" si="0"/>
        <v>207.0796460176991</v>
      </c>
      <c r="F24" s="93">
        <f t="shared" si="1"/>
        <v>24</v>
      </c>
      <c r="G24" s="160"/>
      <c r="H24" s="88"/>
      <c r="I24" s="162"/>
      <c r="J24" s="98" t="s">
        <v>77</v>
      </c>
      <c r="K24" s="99">
        <v>8</v>
      </c>
      <c r="L24" s="92">
        <f t="shared" si="2"/>
        <v>207.0796460176991</v>
      </c>
      <c r="M24" s="93">
        <f t="shared" si="3"/>
        <v>24</v>
      </c>
      <c r="N24" s="160"/>
      <c r="O24" s="112"/>
      <c r="P24" s="85">
        <v>6</v>
      </c>
      <c r="Q24" s="174" t="s">
        <v>18</v>
      </c>
      <c r="R24" s="174"/>
      <c r="S24" s="174"/>
      <c r="T24" s="174"/>
      <c r="U24" s="174"/>
      <c r="V24" s="174"/>
      <c r="W24" s="174"/>
      <c r="X24" s="174"/>
      <c r="Y24" s="174"/>
      <c r="Z24" s="174"/>
    </row>
    <row r="25" spans="1:26" x14ac:dyDescent="0.55000000000000004">
      <c r="A25" s="175">
        <f>A23+TIME(0,$J$9,0)</f>
        <v>0.40277777777777768</v>
      </c>
      <c r="B25" s="162"/>
      <c r="C25" s="98" t="s">
        <v>72</v>
      </c>
      <c r="D25" s="99">
        <v>9</v>
      </c>
      <c r="E25" s="92">
        <f t="shared" si="0"/>
        <v>207.9646017699115</v>
      </c>
      <c r="F25" s="93">
        <f t="shared" si="1"/>
        <v>24</v>
      </c>
      <c r="G25" s="159">
        <v>5</v>
      </c>
      <c r="H25" s="88"/>
      <c r="I25" s="162"/>
      <c r="J25" s="98" t="s">
        <v>78</v>
      </c>
      <c r="K25" s="99">
        <v>9</v>
      </c>
      <c r="L25" s="92">
        <f t="shared" si="2"/>
        <v>207.9646017699115</v>
      </c>
      <c r="M25" s="93">
        <f t="shared" si="3"/>
        <v>24</v>
      </c>
      <c r="N25" s="159">
        <v>23</v>
      </c>
      <c r="O25" s="112"/>
      <c r="P25" s="85">
        <v>7</v>
      </c>
      <c r="Q25" s="174" t="s">
        <v>46</v>
      </c>
      <c r="R25" s="174"/>
      <c r="S25" s="174"/>
      <c r="T25" s="174"/>
      <c r="U25" s="174"/>
      <c r="V25" s="174"/>
      <c r="W25" s="174"/>
      <c r="X25" s="174"/>
      <c r="Y25" s="174"/>
      <c r="Z25" s="174"/>
    </row>
    <row r="26" spans="1:26" x14ac:dyDescent="0.55000000000000004">
      <c r="A26" s="175"/>
      <c r="B26" s="162"/>
      <c r="C26" s="98" t="s">
        <v>73</v>
      </c>
      <c r="D26" s="99">
        <v>10</v>
      </c>
      <c r="E26" s="92">
        <f t="shared" si="0"/>
        <v>208.84955752212389</v>
      </c>
      <c r="F26" s="93">
        <f t="shared" si="1"/>
        <v>24</v>
      </c>
      <c r="G26" s="160"/>
      <c r="H26" s="88"/>
      <c r="I26" s="162"/>
      <c r="J26" s="98" t="s">
        <v>79</v>
      </c>
      <c r="K26" s="99">
        <v>10</v>
      </c>
      <c r="L26" s="92">
        <f t="shared" si="2"/>
        <v>208.84955752212389</v>
      </c>
      <c r="M26" s="93">
        <f t="shared" si="3"/>
        <v>24</v>
      </c>
      <c r="N26" s="160"/>
      <c r="O26" s="112"/>
      <c r="P26" s="85">
        <v>8</v>
      </c>
      <c r="Q26" s="174" t="s">
        <v>16</v>
      </c>
      <c r="R26" s="174"/>
      <c r="S26" s="174"/>
      <c r="T26" s="174"/>
      <c r="U26" s="174"/>
      <c r="V26" s="174"/>
      <c r="W26" s="174"/>
      <c r="X26" s="174"/>
      <c r="Y26" s="174"/>
      <c r="Z26" s="174"/>
    </row>
    <row r="27" spans="1:26" x14ac:dyDescent="0.55000000000000004">
      <c r="A27" s="175">
        <f>A25+TIME(0,$J$9,0)</f>
        <v>0.4097222222222221</v>
      </c>
      <c r="B27" s="162"/>
      <c r="C27" s="98" t="s">
        <v>74</v>
      </c>
      <c r="D27" s="99">
        <v>11</v>
      </c>
      <c r="E27" s="92">
        <f t="shared" si="0"/>
        <v>209.73451327433628</v>
      </c>
      <c r="F27" s="93">
        <f t="shared" si="1"/>
        <v>24</v>
      </c>
      <c r="G27" s="159">
        <v>6</v>
      </c>
      <c r="H27" s="88"/>
      <c r="I27" s="162"/>
      <c r="J27" s="98" t="s">
        <v>80</v>
      </c>
      <c r="K27" s="99">
        <v>11</v>
      </c>
      <c r="L27" s="92">
        <f t="shared" si="2"/>
        <v>209.73451327433628</v>
      </c>
      <c r="M27" s="93">
        <f t="shared" si="3"/>
        <v>24</v>
      </c>
      <c r="N27" s="159">
        <v>24</v>
      </c>
      <c r="O27" s="112"/>
      <c r="P27" s="85">
        <v>9</v>
      </c>
      <c r="Q27" s="174" t="s">
        <v>24</v>
      </c>
      <c r="R27" s="174"/>
      <c r="S27" s="174"/>
      <c r="T27" s="174"/>
      <c r="U27" s="174"/>
      <c r="V27" s="174"/>
      <c r="W27" s="174"/>
      <c r="X27" s="174"/>
      <c r="Y27" s="174"/>
      <c r="Z27" s="174"/>
    </row>
    <row r="28" spans="1:26" x14ac:dyDescent="0.55000000000000004">
      <c r="A28" s="175"/>
      <c r="B28" s="163"/>
      <c r="C28" s="98" t="s">
        <v>75</v>
      </c>
      <c r="D28" s="99">
        <v>12</v>
      </c>
      <c r="E28" s="92">
        <f t="shared" si="0"/>
        <v>210.61946902654867</v>
      </c>
      <c r="F28" s="93">
        <f t="shared" si="1"/>
        <v>24</v>
      </c>
      <c r="G28" s="160"/>
      <c r="H28" s="89"/>
      <c r="I28" s="163"/>
      <c r="J28" s="98" t="s">
        <v>81</v>
      </c>
      <c r="K28" s="99">
        <v>12</v>
      </c>
      <c r="L28" s="92">
        <f t="shared" si="2"/>
        <v>210.61946902654867</v>
      </c>
      <c r="M28" s="93">
        <f t="shared" si="3"/>
        <v>24</v>
      </c>
      <c r="N28" s="160"/>
      <c r="O28" s="112"/>
      <c r="P28" s="85">
        <v>10</v>
      </c>
      <c r="Q28" s="174" t="s">
        <v>25</v>
      </c>
      <c r="R28" s="174"/>
      <c r="S28" s="174"/>
      <c r="T28" s="174"/>
      <c r="U28" s="174"/>
      <c r="V28" s="174"/>
      <c r="W28" s="174"/>
      <c r="X28" s="174"/>
      <c r="Y28" s="174"/>
      <c r="Z28" s="174"/>
    </row>
    <row r="29" spans="1:26" ht="14.5" customHeight="1" x14ac:dyDescent="0.55000000000000004">
      <c r="A29" s="144"/>
      <c r="B29" s="138"/>
      <c r="C29" s="138"/>
      <c r="D29" s="139"/>
      <c r="E29" s="140"/>
      <c r="F29" s="141"/>
      <c r="G29" s="145"/>
      <c r="H29" s="138"/>
      <c r="I29" s="138"/>
      <c r="J29" s="138"/>
      <c r="K29" s="139"/>
      <c r="L29" s="140"/>
      <c r="M29" s="141"/>
      <c r="N29" s="145"/>
      <c r="O29" s="113"/>
      <c r="P29" s="170">
        <v>11</v>
      </c>
      <c r="Q29" s="171" t="s">
        <v>51</v>
      </c>
      <c r="R29" s="171"/>
      <c r="S29" s="171"/>
      <c r="T29" s="171"/>
      <c r="U29" s="171"/>
      <c r="V29" s="171"/>
      <c r="W29" s="171"/>
      <c r="X29" s="171"/>
      <c r="Y29" s="171"/>
      <c r="Z29" s="171"/>
    </row>
    <row r="30" spans="1:26" x14ac:dyDescent="0.55000000000000004">
      <c r="A30" s="175">
        <f>A27+TIME(0,$J$9,0)</f>
        <v>0.41666666666666652</v>
      </c>
      <c r="B30" s="161" t="str">
        <f>B11</f>
        <v>Club 5</v>
      </c>
      <c r="C30" s="98" t="s">
        <v>82</v>
      </c>
      <c r="D30" s="99">
        <v>13</v>
      </c>
      <c r="E30" s="92">
        <f t="shared" si="0"/>
        <v>211.50442477876106</v>
      </c>
      <c r="F30" s="93">
        <f t="shared" si="1"/>
        <v>24</v>
      </c>
      <c r="G30" s="159">
        <v>7</v>
      </c>
      <c r="H30" s="87"/>
      <c r="I30" s="161" t="str">
        <f>B12</f>
        <v>Club 6</v>
      </c>
      <c r="J30" s="98" t="s">
        <v>84</v>
      </c>
      <c r="K30" s="99">
        <v>13</v>
      </c>
      <c r="L30" s="92">
        <f t="shared" si="2"/>
        <v>211.50442477876106</v>
      </c>
      <c r="M30" s="93">
        <f t="shared" si="3"/>
        <v>24</v>
      </c>
      <c r="N30" s="159">
        <v>25</v>
      </c>
      <c r="O30" s="112"/>
      <c r="P30" s="170"/>
      <c r="Q30" s="171"/>
      <c r="R30" s="171"/>
      <c r="S30" s="171"/>
      <c r="T30" s="171"/>
      <c r="U30" s="171"/>
      <c r="V30" s="171"/>
      <c r="W30" s="171"/>
      <c r="X30" s="171"/>
      <c r="Y30" s="171"/>
      <c r="Z30" s="171"/>
    </row>
    <row r="31" spans="1:26" ht="14.5" customHeight="1" x14ac:dyDescent="0.55000000000000004">
      <c r="A31" s="175"/>
      <c r="B31" s="162"/>
      <c r="C31" s="98" t="s">
        <v>83</v>
      </c>
      <c r="D31" s="99">
        <v>14</v>
      </c>
      <c r="E31" s="92">
        <f t="shared" si="0"/>
        <v>212.38938053097345</v>
      </c>
      <c r="F31" s="93">
        <f t="shared" si="1"/>
        <v>24</v>
      </c>
      <c r="G31" s="160"/>
      <c r="H31" s="88"/>
      <c r="I31" s="162"/>
      <c r="J31" s="98" t="s">
        <v>85</v>
      </c>
      <c r="K31" s="99">
        <v>14</v>
      </c>
      <c r="L31" s="92">
        <f t="shared" si="2"/>
        <v>212.38938053097345</v>
      </c>
      <c r="M31" s="93">
        <f t="shared" si="3"/>
        <v>24</v>
      </c>
      <c r="N31" s="160"/>
      <c r="O31" s="112"/>
      <c r="P31" s="170">
        <v>12</v>
      </c>
      <c r="Q31" s="172" t="s">
        <v>52</v>
      </c>
      <c r="R31" s="173"/>
      <c r="S31" s="173"/>
      <c r="T31" s="173"/>
      <c r="U31" s="173"/>
      <c r="V31" s="173"/>
      <c r="W31" s="173"/>
      <c r="X31" s="173"/>
      <c r="Y31" s="173"/>
      <c r="Z31" s="173"/>
    </row>
    <row r="32" spans="1:26" ht="14.5" customHeight="1" x14ac:dyDescent="0.55000000000000004">
      <c r="A32" s="175">
        <f>A30+TIME(0,$J$9,0)</f>
        <v>0.42361111111111094</v>
      </c>
      <c r="B32" s="162"/>
      <c r="C32" s="98" t="s">
        <v>86</v>
      </c>
      <c r="D32" s="99">
        <v>15</v>
      </c>
      <c r="E32" s="92">
        <f t="shared" si="0"/>
        <v>213.27433628318585</v>
      </c>
      <c r="F32" s="93">
        <f t="shared" si="1"/>
        <v>24</v>
      </c>
      <c r="G32" s="159">
        <v>8</v>
      </c>
      <c r="H32" s="88"/>
      <c r="I32" s="162"/>
      <c r="J32" s="98" t="s">
        <v>90</v>
      </c>
      <c r="K32" s="99">
        <v>15</v>
      </c>
      <c r="L32" s="92">
        <f t="shared" si="2"/>
        <v>213.27433628318585</v>
      </c>
      <c r="M32" s="93">
        <f t="shared" si="3"/>
        <v>24</v>
      </c>
      <c r="N32" s="159">
        <v>26</v>
      </c>
      <c r="O32" s="112"/>
      <c r="P32" s="170"/>
      <c r="Q32" s="173"/>
      <c r="R32" s="173"/>
      <c r="S32" s="173"/>
      <c r="T32" s="173"/>
      <c r="U32" s="173"/>
      <c r="V32" s="173"/>
      <c r="W32" s="173"/>
      <c r="X32" s="173"/>
      <c r="Y32" s="173"/>
      <c r="Z32" s="173"/>
    </row>
    <row r="33" spans="1:26" x14ac:dyDescent="0.55000000000000004">
      <c r="A33" s="175"/>
      <c r="B33" s="162"/>
      <c r="C33" s="98" t="s">
        <v>87</v>
      </c>
      <c r="D33" s="156">
        <v>16</v>
      </c>
      <c r="E33" s="92">
        <f t="shared" si="0"/>
        <v>214.15929203539824</v>
      </c>
      <c r="F33" s="93">
        <f t="shared" si="1"/>
        <v>24</v>
      </c>
      <c r="G33" s="160"/>
      <c r="H33" s="88"/>
      <c r="I33" s="162"/>
      <c r="J33" s="98" t="s">
        <v>91</v>
      </c>
      <c r="K33" s="99">
        <v>16</v>
      </c>
      <c r="L33" s="92">
        <f t="shared" si="2"/>
        <v>214.15929203539824</v>
      </c>
      <c r="M33" s="93">
        <f t="shared" si="3"/>
        <v>24</v>
      </c>
      <c r="N33" s="160"/>
      <c r="O33" s="112"/>
      <c r="P33" s="170"/>
      <c r="Q33" s="173"/>
      <c r="R33" s="173"/>
      <c r="S33" s="173"/>
      <c r="T33" s="173"/>
      <c r="U33" s="173"/>
      <c r="V33" s="173"/>
      <c r="W33" s="173"/>
      <c r="X33" s="173"/>
      <c r="Y33" s="173"/>
      <c r="Z33" s="173"/>
    </row>
    <row r="34" spans="1:26" x14ac:dyDescent="0.55000000000000004">
      <c r="A34" s="175">
        <f>A32+TIME(0,$J$9,0)</f>
        <v>0.43055555555555536</v>
      </c>
      <c r="B34" s="162"/>
      <c r="C34" s="98" t="s">
        <v>88</v>
      </c>
      <c r="D34" s="99">
        <v>17</v>
      </c>
      <c r="E34" s="92">
        <f t="shared" si="0"/>
        <v>215.04424778761063</v>
      </c>
      <c r="F34" s="93">
        <f t="shared" si="1"/>
        <v>24</v>
      </c>
      <c r="G34" s="159">
        <v>9</v>
      </c>
      <c r="H34" s="88"/>
      <c r="I34" s="162"/>
      <c r="J34" s="98" t="s">
        <v>92</v>
      </c>
      <c r="K34" s="99">
        <v>17</v>
      </c>
      <c r="L34" s="92">
        <f t="shared" si="2"/>
        <v>215.04424778761063</v>
      </c>
      <c r="M34" s="93">
        <f t="shared" si="3"/>
        <v>24</v>
      </c>
      <c r="N34" s="159">
        <v>27</v>
      </c>
      <c r="O34" s="112"/>
    </row>
    <row r="35" spans="1:26" x14ac:dyDescent="0.55000000000000004">
      <c r="A35" s="175"/>
      <c r="B35" s="163"/>
      <c r="C35" s="98" t="s">
        <v>89</v>
      </c>
      <c r="D35" s="156">
        <v>18</v>
      </c>
      <c r="E35" s="92">
        <f t="shared" si="0"/>
        <v>215.92920353982302</v>
      </c>
      <c r="F35" s="93">
        <f t="shared" si="1"/>
        <v>24</v>
      </c>
      <c r="G35" s="160"/>
      <c r="H35" s="88"/>
      <c r="I35" s="163"/>
      <c r="J35" s="98" t="s">
        <v>93</v>
      </c>
      <c r="K35" s="99">
        <v>18</v>
      </c>
      <c r="L35" s="92">
        <f t="shared" si="2"/>
        <v>215.92920353982302</v>
      </c>
      <c r="M35" s="93">
        <f t="shared" si="3"/>
        <v>24</v>
      </c>
      <c r="N35" s="160"/>
      <c r="O35" s="112"/>
    </row>
    <row r="36" spans="1:26" ht="45.6" customHeight="1" x14ac:dyDescent="0.55000000000000004">
      <c r="A36" s="164" t="s">
        <v>57</v>
      </c>
      <c r="B36" s="164"/>
      <c r="C36" s="164"/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42"/>
    </row>
    <row r="37" spans="1:26" x14ac:dyDescent="0.55000000000000004">
      <c r="A37" s="175">
        <f>J8</f>
        <v>0.58333333333333337</v>
      </c>
      <c r="B37" s="161" t="str">
        <f>B7</f>
        <v>Club 1</v>
      </c>
      <c r="C37" s="98" t="s">
        <v>94</v>
      </c>
      <c r="D37" s="99">
        <v>19</v>
      </c>
      <c r="E37" s="92">
        <f t="shared" si="0"/>
        <v>216.81415929203541</v>
      </c>
      <c r="F37" s="93">
        <f t="shared" si="1"/>
        <v>24</v>
      </c>
      <c r="G37" s="159">
        <v>10</v>
      </c>
      <c r="H37" s="88"/>
      <c r="I37" s="161" t="str">
        <f>B8</f>
        <v>Club 2</v>
      </c>
      <c r="J37" s="98" t="s">
        <v>96</v>
      </c>
      <c r="K37" s="99">
        <v>19</v>
      </c>
      <c r="L37" s="92">
        <f t="shared" si="2"/>
        <v>216.81415929203541</v>
      </c>
      <c r="M37" s="93">
        <f t="shared" si="3"/>
        <v>24</v>
      </c>
      <c r="N37" s="159">
        <v>28</v>
      </c>
      <c r="O37" s="112"/>
    </row>
    <row r="38" spans="1:26" x14ac:dyDescent="0.55000000000000004">
      <c r="A38" s="175"/>
      <c r="B38" s="162"/>
      <c r="C38" s="98" t="s">
        <v>95</v>
      </c>
      <c r="D38" s="99">
        <v>20</v>
      </c>
      <c r="E38" s="92">
        <f t="shared" si="0"/>
        <v>217.69911504424778</v>
      </c>
      <c r="F38" s="93">
        <f t="shared" si="1"/>
        <v>24</v>
      </c>
      <c r="G38" s="160"/>
      <c r="H38" s="88"/>
      <c r="I38" s="162"/>
      <c r="J38" s="98" t="s">
        <v>97</v>
      </c>
      <c r="K38" s="99">
        <v>20</v>
      </c>
      <c r="L38" s="92">
        <f t="shared" si="2"/>
        <v>217.69911504424778</v>
      </c>
      <c r="M38" s="93">
        <f t="shared" si="3"/>
        <v>24</v>
      </c>
      <c r="N38" s="160"/>
      <c r="O38" s="112"/>
    </row>
    <row r="39" spans="1:26" x14ac:dyDescent="0.55000000000000004">
      <c r="A39" s="175">
        <f>A37+TIME(0,$J$9,0)</f>
        <v>0.59027777777777779</v>
      </c>
      <c r="B39" s="162"/>
      <c r="C39" s="98" t="s">
        <v>102</v>
      </c>
      <c r="D39" s="99">
        <v>21</v>
      </c>
      <c r="E39" s="92">
        <f t="shared" si="0"/>
        <v>218.58407079646017</v>
      </c>
      <c r="F39" s="93">
        <f t="shared" si="1"/>
        <v>24</v>
      </c>
      <c r="G39" s="159">
        <v>11</v>
      </c>
      <c r="H39" s="88"/>
      <c r="I39" s="162"/>
      <c r="J39" s="98" t="s">
        <v>98</v>
      </c>
      <c r="K39" s="99">
        <v>21</v>
      </c>
      <c r="L39" s="92">
        <f t="shared" si="2"/>
        <v>218.58407079646017</v>
      </c>
      <c r="M39" s="93">
        <f t="shared" si="3"/>
        <v>24</v>
      </c>
      <c r="N39" s="159">
        <v>29</v>
      </c>
      <c r="O39" s="112"/>
    </row>
    <row r="40" spans="1:26" x14ac:dyDescent="0.55000000000000004">
      <c r="A40" s="175"/>
      <c r="B40" s="162"/>
      <c r="C40" s="98" t="s">
        <v>103</v>
      </c>
      <c r="D40" s="99">
        <v>22</v>
      </c>
      <c r="E40" s="92">
        <f t="shared" si="0"/>
        <v>219.46902654867256</v>
      </c>
      <c r="F40" s="93">
        <f t="shared" si="1"/>
        <v>24</v>
      </c>
      <c r="G40" s="160"/>
      <c r="H40" s="88"/>
      <c r="I40" s="162"/>
      <c r="J40" s="98" t="s">
        <v>99</v>
      </c>
      <c r="K40" s="99">
        <v>22</v>
      </c>
      <c r="L40" s="92">
        <f t="shared" si="2"/>
        <v>219.46902654867256</v>
      </c>
      <c r="M40" s="93">
        <f t="shared" si="3"/>
        <v>24</v>
      </c>
      <c r="N40" s="160"/>
      <c r="O40" s="112"/>
    </row>
    <row r="41" spans="1:26" x14ac:dyDescent="0.55000000000000004">
      <c r="A41" s="175">
        <f>A39+TIME(0,$J$9,0)</f>
        <v>0.59722222222222221</v>
      </c>
      <c r="B41" s="162"/>
      <c r="C41" s="98" t="s">
        <v>104</v>
      </c>
      <c r="D41" s="99">
        <v>23</v>
      </c>
      <c r="E41" s="92">
        <f t="shared" si="0"/>
        <v>220.35398230088495</v>
      </c>
      <c r="F41" s="93">
        <f t="shared" si="1"/>
        <v>24</v>
      </c>
      <c r="G41" s="159">
        <v>12</v>
      </c>
      <c r="H41" s="88"/>
      <c r="I41" s="162"/>
      <c r="J41" s="98" t="s">
        <v>100</v>
      </c>
      <c r="K41" s="99">
        <v>23</v>
      </c>
      <c r="L41" s="92">
        <f t="shared" si="2"/>
        <v>220.35398230088495</v>
      </c>
      <c r="M41" s="93">
        <f t="shared" si="3"/>
        <v>24</v>
      </c>
      <c r="N41" s="159">
        <v>30</v>
      </c>
      <c r="O41" s="112"/>
    </row>
    <row r="42" spans="1:26" x14ac:dyDescent="0.55000000000000004">
      <c r="A42" s="175"/>
      <c r="B42" s="163"/>
      <c r="C42" s="98" t="s">
        <v>105</v>
      </c>
      <c r="D42" s="99">
        <v>24</v>
      </c>
      <c r="E42" s="92">
        <f t="shared" si="0"/>
        <v>221.23893805309734</v>
      </c>
      <c r="F42" s="93">
        <f t="shared" si="1"/>
        <v>24</v>
      </c>
      <c r="G42" s="160"/>
      <c r="H42" s="89"/>
      <c r="I42" s="163"/>
      <c r="J42" s="98" t="s">
        <v>101</v>
      </c>
      <c r="K42" s="99">
        <v>24</v>
      </c>
      <c r="L42" s="92">
        <f t="shared" si="2"/>
        <v>221.23893805309734</v>
      </c>
      <c r="M42" s="93">
        <f t="shared" si="3"/>
        <v>24</v>
      </c>
      <c r="N42" s="160"/>
      <c r="O42" s="112"/>
    </row>
    <row r="43" spans="1:26" x14ac:dyDescent="0.55000000000000004">
      <c r="A43" s="144"/>
      <c r="B43" s="138"/>
      <c r="C43" s="138"/>
      <c r="D43" s="139"/>
      <c r="E43" s="140"/>
      <c r="F43" s="141"/>
      <c r="G43" s="145"/>
      <c r="H43" s="138"/>
      <c r="I43" s="138"/>
      <c r="J43" s="138"/>
      <c r="K43" s="139"/>
      <c r="L43" s="140"/>
      <c r="M43" s="141"/>
      <c r="N43" s="145"/>
      <c r="O43" s="113"/>
    </row>
    <row r="44" spans="1:26" x14ac:dyDescent="0.55000000000000004">
      <c r="A44" s="175">
        <f>A41+TIME(0,$J$9,0)</f>
        <v>0.60416666666666663</v>
      </c>
      <c r="B44" s="161" t="str">
        <f>B9</f>
        <v>Club 3</v>
      </c>
      <c r="C44" s="98" t="s">
        <v>106</v>
      </c>
      <c r="D44" s="99">
        <v>25</v>
      </c>
      <c r="E44" s="92">
        <f t="shared" si="0"/>
        <v>222.12389380530973</v>
      </c>
      <c r="F44" s="93">
        <f t="shared" si="1"/>
        <v>24</v>
      </c>
      <c r="G44" s="159">
        <v>13</v>
      </c>
      <c r="H44" s="87"/>
      <c r="I44" s="161" t="str">
        <f>B10</f>
        <v>Club 4</v>
      </c>
      <c r="J44" s="98" t="s">
        <v>108</v>
      </c>
      <c r="K44" s="99">
        <v>25</v>
      </c>
      <c r="L44" s="92">
        <f t="shared" si="2"/>
        <v>222.12389380530973</v>
      </c>
      <c r="M44" s="93">
        <f t="shared" si="3"/>
        <v>24</v>
      </c>
      <c r="N44" s="159">
        <v>31</v>
      </c>
      <c r="O44" s="112"/>
    </row>
    <row r="45" spans="1:26" x14ac:dyDescent="0.55000000000000004">
      <c r="A45" s="175"/>
      <c r="B45" s="162"/>
      <c r="C45" s="98" t="s">
        <v>107</v>
      </c>
      <c r="D45" s="99">
        <v>26</v>
      </c>
      <c r="E45" s="92">
        <f t="shared" si="0"/>
        <v>223.00884955752213</v>
      </c>
      <c r="F45" s="93">
        <f t="shared" si="1"/>
        <v>24</v>
      </c>
      <c r="G45" s="160"/>
      <c r="H45" s="88"/>
      <c r="I45" s="162"/>
      <c r="J45" s="98" t="s">
        <v>109</v>
      </c>
      <c r="K45" s="99">
        <v>26</v>
      </c>
      <c r="L45" s="92">
        <f t="shared" si="2"/>
        <v>223.00884955752213</v>
      </c>
      <c r="M45" s="93">
        <f t="shared" si="3"/>
        <v>24</v>
      </c>
      <c r="N45" s="160"/>
      <c r="O45" s="112"/>
    </row>
    <row r="46" spans="1:26" x14ac:dyDescent="0.55000000000000004">
      <c r="A46" s="175">
        <f>A44+TIME(0,$J$9,0)</f>
        <v>0.61111111111111105</v>
      </c>
      <c r="B46" s="162"/>
      <c r="C46" s="98" t="s">
        <v>114</v>
      </c>
      <c r="D46" s="99">
        <v>27</v>
      </c>
      <c r="E46" s="92">
        <f t="shared" si="0"/>
        <v>223.89380530973452</v>
      </c>
      <c r="F46" s="93">
        <f t="shared" si="1"/>
        <v>24</v>
      </c>
      <c r="G46" s="159">
        <v>50</v>
      </c>
      <c r="H46" s="88"/>
      <c r="I46" s="162"/>
      <c r="J46" s="98" t="s">
        <v>110</v>
      </c>
      <c r="K46" s="99">
        <v>27</v>
      </c>
      <c r="L46" s="92">
        <f t="shared" si="2"/>
        <v>223.89380530973452</v>
      </c>
      <c r="M46" s="93">
        <f t="shared" si="3"/>
        <v>24</v>
      </c>
      <c r="N46" s="159">
        <v>32</v>
      </c>
      <c r="O46" s="112"/>
    </row>
    <row r="47" spans="1:26" x14ac:dyDescent="0.55000000000000004">
      <c r="A47" s="175"/>
      <c r="B47" s="162"/>
      <c r="C47" s="98" t="s">
        <v>115</v>
      </c>
      <c r="D47" s="99">
        <v>28</v>
      </c>
      <c r="E47" s="92">
        <f t="shared" si="0"/>
        <v>224.77876106194691</v>
      </c>
      <c r="F47" s="93">
        <f t="shared" si="1"/>
        <v>24</v>
      </c>
      <c r="G47" s="160"/>
      <c r="H47" s="88"/>
      <c r="I47" s="162"/>
      <c r="J47" s="98" t="s">
        <v>111</v>
      </c>
      <c r="K47" s="99">
        <v>28</v>
      </c>
      <c r="L47" s="92">
        <f t="shared" si="2"/>
        <v>224.77876106194691</v>
      </c>
      <c r="M47" s="93">
        <f t="shared" si="3"/>
        <v>24</v>
      </c>
      <c r="N47" s="160"/>
      <c r="O47" s="112"/>
    </row>
    <row r="48" spans="1:26" x14ac:dyDescent="0.55000000000000004">
      <c r="A48" s="175">
        <f>A46+TIME(0,$J$9,0)</f>
        <v>0.61805555555555547</v>
      </c>
      <c r="B48" s="162"/>
      <c r="C48" s="98" t="s">
        <v>116</v>
      </c>
      <c r="D48" s="99">
        <v>1</v>
      </c>
      <c r="E48" s="92">
        <f t="shared" si="0"/>
        <v>200.88495575221239</v>
      </c>
      <c r="F48" s="93">
        <f t="shared" si="1"/>
        <v>24</v>
      </c>
      <c r="G48" s="159">
        <v>15</v>
      </c>
      <c r="H48" s="88"/>
      <c r="I48" s="162"/>
      <c r="J48" s="98" t="s">
        <v>112</v>
      </c>
      <c r="K48" s="99">
        <v>1</v>
      </c>
      <c r="L48" s="92">
        <f t="shared" si="2"/>
        <v>200.88495575221239</v>
      </c>
      <c r="M48" s="93">
        <f t="shared" si="3"/>
        <v>24</v>
      </c>
      <c r="N48" s="159">
        <v>33</v>
      </c>
      <c r="O48" s="112"/>
    </row>
    <row r="49" spans="1:16" x14ac:dyDescent="0.55000000000000004">
      <c r="A49" s="175"/>
      <c r="B49" s="163"/>
      <c r="C49" s="98" t="s">
        <v>117</v>
      </c>
      <c r="D49" s="99">
        <v>2</v>
      </c>
      <c r="E49" s="92">
        <f t="shared" si="0"/>
        <v>201.76991150442478</v>
      </c>
      <c r="F49" s="93">
        <f t="shared" si="1"/>
        <v>24</v>
      </c>
      <c r="G49" s="160"/>
      <c r="H49" s="89"/>
      <c r="I49" s="163"/>
      <c r="J49" s="98" t="s">
        <v>113</v>
      </c>
      <c r="K49" s="99">
        <v>2</v>
      </c>
      <c r="L49" s="92">
        <f t="shared" si="2"/>
        <v>201.76991150442478</v>
      </c>
      <c r="M49" s="93">
        <f t="shared" si="3"/>
        <v>24</v>
      </c>
      <c r="N49" s="160"/>
      <c r="O49" s="112"/>
    </row>
    <row r="50" spans="1:16" x14ac:dyDescent="0.55000000000000004">
      <c r="A50" s="136"/>
      <c r="B50" s="143"/>
      <c r="C50" s="138"/>
      <c r="D50" s="139"/>
      <c r="E50" s="140"/>
      <c r="F50" s="141"/>
      <c r="G50" s="142"/>
      <c r="H50" s="88"/>
      <c r="I50" s="143"/>
      <c r="J50" s="138"/>
      <c r="K50" s="139"/>
      <c r="L50" s="140"/>
      <c r="M50" s="141"/>
      <c r="N50" s="142"/>
      <c r="O50" s="112"/>
    </row>
    <row r="51" spans="1:16" x14ac:dyDescent="0.55000000000000004">
      <c r="A51" s="175">
        <f>A48+TIME(0,$J$9,0)</f>
        <v>0.62499999999999989</v>
      </c>
      <c r="B51" s="161" t="str">
        <f>B11</f>
        <v>Club 5</v>
      </c>
      <c r="C51" s="98" t="s">
        <v>118</v>
      </c>
      <c r="D51" s="99">
        <v>3</v>
      </c>
      <c r="E51" s="92">
        <f t="shared" ref="E51:E56" si="4">D51*$K$2/113+($K$3-$K$4)</f>
        <v>202.65486725663717</v>
      </c>
      <c r="F51" s="93">
        <f t="shared" ref="F51:F56" si="5">IF((ROUND(E51*$K$6,0))&gt;=24,24,(ROUND(E51*$K$6,0)))</f>
        <v>24</v>
      </c>
      <c r="G51" s="159">
        <v>16</v>
      </c>
      <c r="H51" s="88"/>
      <c r="I51" s="161" t="str">
        <f>B12</f>
        <v>Club 6</v>
      </c>
      <c r="J51" s="98" t="s">
        <v>120</v>
      </c>
      <c r="K51" s="99">
        <v>3</v>
      </c>
      <c r="L51" s="92">
        <f t="shared" ref="L51:L56" si="6">K51*$K$2/113+($K$3-$K$4)</f>
        <v>202.65486725663717</v>
      </c>
      <c r="M51" s="93">
        <f t="shared" ref="M51:M56" si="7">IF((ROUND(L51*$K$6,0))&gt;=24,24,(ROUND(L51*$K$6,0)))</f>
        <v>24</v>
      </c>
      <c r="N51" s="159">
        <v>34</v>
      </c>
      <c r="O51" s="112"/>
    </row>
    <row r="52" spans="1:16" x14ac:dyDescent="0.55000000000000004">
      <c r="A52" s="175"/>
      <c r="B52" s="162"/>
      <c r="C52" s="98" t="s">
        <v>119</v>
      </c>
      <c r="D52" s="99">
        <v>4</v>
      </c>
      <c r="E52" s="92">
        <f t="shared" si="4"/>
        <v>203.53982300884957</v>
      </c>
      <c r="F52" s="93">
        <f t="shared" si="5"/>
        <v>24</v>
      </c>
      <c r="G52" s="160"/>
      <c r="H52" s="88"/>
      <c r="I52" s="162"/>
      <c r="J52" s="98" t="s">
        <v>121</v>
      </c>
      <c r="K52" s="99">
        <v>4</v>
      </c>
      <c r="L52" s="92">
        <f t="shared" si="6"/>
        <v>203.53982300884957</v>
      </c>
      <c r="M52" s="93">
        <f t="shared" si="7"/>
        <v>24</v>
      </c>
      <c r="N52" s="160"/>
      <c r="O52" s="112"/>
    </row>
    <row r="53" spans="1:16" x14ac:dyDescent="0.55000000000000004">
      <c r="A53" s="175">
        <f>A51+TIME(0,$J$9,0)</f>
        <v>0.63194444444444431</v>
      </c>
      <c r="B53" s="162"/>
      <c r="C53" s="98" t="s">
        <v>126</v>
      </c>
      <c r="D53" s="99">
        <v>5</v>
      </c>
      <c r="E53" s="92">
        <f t="shared" si="4"/>
        <v>204.42477876106196</v>
      </c>
      <c r="F53" s="93">
        <f t="shared" si="5"/>
        <v>24</v>
      </c>
      <c r="G53" s="159">
        <v>17</v>
      </c>
      <c r="H53" s="88"/>
      <c r="I53" s="162"/>
      <c r="J53" s="98" t="s">
        <v>122</v>
      </c>
      <c r="K53" s="99">
        <v>5</v>
      </c>
      <c r="L53" s="92">
        <f t="shared" si="6"/>
        <v>204.42477876106196</v>
      </c>
      <c r="M53" s="93">
        <f t="shared" si="7"/>
        <v>24</v>
      </c>
      <c r="N53" s="159">
        <v>35</v>
      </c>
      <c r="O53" s="112"/>
    </row>
    <row r="54" spans="1:16" x14ac:dyDescent="0.55000000000000004">
      <c r="A54" s="175"/>
      <c r="B54" s="162"/>
      <c r="C54" s="98" t="s">
        <v>127</v>
      </c>
      <c r="D54" s="99">
        <v>6</v>
      </c>
      <c r="E54" s="92">
        <f t="shared" si="4"/>
        <v>205.30973451327435</v>
      </c>
      <c r="F54" s="93">
        <f t="shared" si="5"/>
        <v>24</v>
      </c>
      <c r="G54" s="160"/>
      <c r="H54" s="88"/>
      <c r="I54" s="162"/>
      <c r="J54" s="98" t="s">
        <v>123</v>
      </c>
      <c r="K54" s="99">
        <v>6</v>
      </c>
      <c r="L54" s="92">
        <f t="shared" si="6"/>
        <v>205.30973451327435</v>
      </c>
      <c r="M54" s="93">
        <f t="shared" si="7"/>
        <v>24</v>
      </c>
      <c r="N54" s="160"/>
      <c r="O54" s="112"/>
    </row>
    <row r="55" spans="1:16" x14ac:dyDescent="0.55000000000000004">
      <c r="A55" s="175">
        <f>A53+TIME(0,$J$9,0)</f>
        <v>0.63888888888888873</v>
      </c>
      <c r="B55" s="162"/>
      <c r="C55" s="98" t="s">
        <v>128</v>
      </c>
      <c r="D55" s="99">
        <v>7</v>
      </c>
      <c r="E55" s="92">
        <f t="shared" si="4"/>
        <v>206.19469026548671</v>
      </c>
      <c r="F55" s="93">
        <f t="shared" si="5"/>
        <v>24</v>
      </c>
      <c r="G55" s="159">
        <v>18</v>
      </c>
      <c r="H55" s="88"/>
      <c r="I55" s="162"/>
      <c r="J55" s="98" t="s">
        <v>124</v>
      </c>
      <c r="K55" s="99">
        <v>7</v>
      </c>
      <c r="L55" s="92">
        <f t="shared" si="6"/>
        <v>206.19469026548671</v>
      </c>
      <c r="M55" s="93">
        <f t="shared" si="7"/>
        <v>24</v>
      </c>
      <c r="N55" s="159">
        <v>36</v>
      </c>
      <c r="O55" s="112"/>
    </row>
    <row r="56" spans="1:16" x14ac:dyDescent="0.55000000000000004">
      <c r="A56" s="175"/>
      <c r="B56" s="163"/>
      <c r="C56" s="98" t="s">
        <v>129</v>
      </c>
      <c r="D56" s="99">
        <v>8</v>
      </c>
      <c r="E56" s="92">
        <f t="shared" si="4"/>
        <v>207.0796460176991</v>
      </c>
      <c r="F56" s="93">
        <f t="shared" si="5"/>
        <v>24</v>
      </c>
      <c r="G56" s="160"/>
      <c r="H56" s="89"/>
      <c r="I56" s="163"/>
      <c r="J56" s="98" t="s">
        <v>125</v>
      </c>
      <c r="K56" s="99">
        <v>8</v>
      </c>
      <c r="L56" s="92">
        <f t="shared" si="6"/>
        <v>207.0796460176991</v>
      </c>
      <c r="M56" s="93">
        <f t="shared" si="7"/>
        <v>24</v>
      </c>
      <c r="N56" s="160"/>
      <c r="O56" s="112"/>
    </row>
    <row r="57" spans="1:16" x14ac:dyDescent="0.55000000000000004">
      <c r="A57" s="90"/>
    </row>
    <row r="59" spans="1:16" x14ac:dyDescent="0.55000000000000004">
      <c r="B59" s="116" t="s">
        <v>48</v>
      </c>
    </row>
    <row r="60" spans="1:16" x14ac:dyDescent="0.55000000000000004">
      <c r="A60" s="168">
        <f>A30</f>
        <v>0.41666666666666652</v>
      </c>
      <c r="B60" s="166" t="str">
        <f t="shared" ref="B60" si="8">$I$30</f>
        <v>Club 6</v>
      </c>
      <c r="C60" s="118" t="str">
        <f>J30</f>
        <v>Club 6 Player 1</v>
      </c>
      <c r="D60" s="119">
        <f>K30</f>
        <v>13</v>
      </c>
      <c r="E60" s="120">
        <f>L30</f>
        <v>211.50442477876106</v>
      </c>
      <c r="F60" s="121">
        <f>M30</f>
        <v>24</v>
      </c>
      <c r="G60" s="165">
        <f>N30</f>
        <v>25</v>
      </c>
      <c r="H60"/>
      <c r="I60" s="168">
        <f t="shared" ref="I60:I64" si="9">A37</f>
        <v>0.58333333333333337</v>
      </c>
      <c r="J60" s="166" t="str">
        <f t="shared" ref="J60" si="10">$I$44</f>
        <v>Club 4</v>
      </c>
      <c r="K60" s="167" t="str">
        <f t="shared" ref="K60:K65" si="11">J37</f>
        <v>Club 2 Player 7</v>
      </c>
      <c r="L60" s="167"/>
      <c r="M60" s="119">
        <f t="shared" ref="M60:M65" si="12">K37</f>
        <v>19</v>
      </c>
      <c r="N60" s="123">
        <f t="shared" ref="N60:O65" si="13">M37</f>
        <v>24</v>
      </c>
      <c r="O60" s="165">
        <f t="shared" si="13"/>
        <v>28</v>
      </c>
      <c r="P60" s="166"/>
    </row>
    <row r="61" spans="1:16" x14ac:dyDescent="0.55000000000000004">
      <c r="A61" s="168"/>
      <c r="B61" s="166"/>
      <c r="C61" s="118" t="str">
        <f t="shared" ref="C61:F65" si="14">J31</f>
        <v>Club 6 Player 2</v>
      </c>
      <c r="D61" s="119">
        <f t="shared" si="14"/>
        <v>14</v>
      </c>
      <c r="E61" s="120">
        <f t="shared" si="14"/>
        <v>212.38938053097345</v>
      </c>
      <c r="F61" s="121">
        <f t="shared" si="14"/>
        <v>24</v>
      </c>
      <c r="G61" s="165"/>
      <c r="H61"/>
      <c r="I61" s="166"/>
      <c r="J61" s="166"/>
      <c r="K61" s="122" t="str">
        <f t="shared" si="11"/>
        <v>Club 2 Player 8</v>
      </c>
      <c r="L61" s="120"/>
      <c r="M61" s="119">
        <f t="shared" si="12"/>
        <v>20</v>
      </c>
      <c r="N61" s="123">
        <f t="shared" si="13"/>
        <v>24</v>
      </c>
      <c r="O61" s="166"/>
      <c r="P61" s="166"/>
    </row>
    <row r="62" spans="1:16" x14ac:dyDescent="0.55000000000000004">
      <c r="A62" s="168">
        <f>A32</f>
        <v>0.42361111111111094</v>
      </c>
      <c r="B62" s="166"/>
      <c r="C62" s="118" t="str">
        <f t="shared" si="14"/>
        <v>Club 6 Player 3</v>
      </c>
      <c r="D62" s="119">
        <f t="shared" si="14"/>
        <v>15</v>
      </c>
      <c r="E62" s="120">
        <f t="shared" si="14"/>
        <v>213.27433628318585</v>
      </c>
      <c r="F62" s="121">
        <f t="shared" si="14"/>
        <v>24</v>
      </c>
      <c r="G62" s="165">
        <f>N32</f>
        <v>26</v>
      </c>
      <c r="H62"/>
      <c r="I62" s="168">
        <f t="shared" si="9"/>
        <v>0.59027777777777779</v>
      </c>
      <c r="J62" s="166"/>
      <c r="K62" s="122" t="str">
        <f t="shared" si="11"/>
        <v>Club 2 Player 9</v>
      </c>
      <c r="L62" s="120"/>
      <c r="M62" s="119">
        <f t="shared" si="12"/>
        <v>21</v>
      </c>
      <c r="N62" s="123">
        <f t="shared" si="13"/>
        <v>24</v>
      </c>
      <c r="O62" s="165">
        <f t="shared" si="13"/>
        <v>29</v>
      </c>
      <c r="P62" s="166"/>
    </row>
    <row r="63" spans="1:16" x14ac:dyDescent="0.55000000000000004">
      <c r="A63" s="168"/>
      <c r="B63" s="166"/>
      <c r="C63" s="118" t="str">
        <f t="shared" si="14"/>
        <v>Club 6 Player 4</v>
      </c>
      <c r="D63" s="119">
        <f t="shared" si="14"/>
        <v>16</v>
      </c>
      <c r="E63" s="120">
        <f t="shared" si="14"/>
        <v>214.15929203539824</v>
      </c>
      <c r="F63" s="121">
        <f t="shared" si="14"/>
        <v>24</v>
      </c>
      <c r="G63" s="165"/>
      <c r="H63"/>
      <c r="I63" s="166"/>
      <c r="J63" s="166"/>
      <c r="K63" s="122" t="str">
        <f t="shared" si="11"/>
        <v>Club 2 Player 10</v>
      </c>
      <c r="L63" s="120"/>
      <c r="M63" s="119">
        <f t="shared" si="12"/>
        <v>22</v>
      </c>
      <c r="N63" s="123">
        <f t="shared" si="13"/>
        <v>24</v>
      </c>
      <c r="O63" s="166"/>
      <c r="P63" s="166"/>
    </row>
    <row r="64" spans="1:16" x14ac:dyDescent="0.55000000000000004">
      <c r="A64" s="168">
        <f>A34</f>
        <v>0.43055555555555536</v>
      </c>
      <c r="B64" s="166"/>
      <c r="C64" s="118" t="str">
        <f t="shared" si="14"/>
        <v>Club 6 Player 5</v>
      </c>
      <c r="D64" s="119">
        <f t="shared" si="14"/>
        <v>17</v>
      </c>
      <c r="E64" s="120">
        <f t="shared" si="14"/>
        <v>215.04424778761063</v>
      </c>
      <c r="F64" s="121">
        <f t="shared" si="14"/>
        <v>24</v>
      </c>
      <c r="G64" s="165">
        <f>N34</f>
        <v>27</v>
      </c>
      <c r="H64"/>
      <c r="I64" s="168">
        <f t="shared" si="9"/>
        <v>0.59722222222222221</v>
      </c>
      <c r="J64" s="166"/>
      <c r="K64" s="122" t="str">
        <f t="shared" si="11"/>
        <v>Club 2 Player 11</v>
      </c>
      <c r="L64" s="120"/>
      <c r="M64" s="119">
        <f t="shared" si="12"/>
        <v>23</v>
      </c>
      <c r="N64" s="123">
        <f t="shared" si="13"/>
        <v>24</v>
      </c>
      <c r="O64" s="165">
        <f t="shared" si="13"/>
        <v>30</v>
      </c>
      <c r="P64" s="166"/>
    </row>
    <row r="65" spans="1:16" x14ac:dyDescent="0.55000000000000004">
      <c r="A65" s="168"/>
      <c r="B65" s="166"/>
      <c r="C65" s="118" t="str">
        <f t="shared" si="14"/>
        <v>Club 6 Player 6</v>
      </c>
      <c r="D65" s="119">
        <f t="shared" si="14"/>
        <v>18</v>
      </c>
      <c r="E65" s="120">
        <f t="shared" si="14"/>
        <v>215.92920353982302</v>
      </c>
      <c r="F65" s="121">
        <f t="shared" si="14"/>
        <v>24</v>
      </c>
      <c r="G65" s="165"/>
      <c r="H65"/>
      <c r="I65" s="166"/>
      <c r="J65" s="166"/>
      <c r="K65" s="122" t="str">
        <f t="shared" si="11"/>
        <v>Club 2 Player 12</v>
      </c>
      <c r="L65" s="120"/>
      <c r="M65" s="119">
        <f t="shared" si="12"/>
        <v>24</v>
      </c>
      <c r="N65" s="123">
        <f t="shared" si="13"/>
        <v>24</v>
      </c>
      <c r="O65" s="166"/>
      <c r="P65" s="166"/>
    </row>
    <row r="66" spans="1:16" x14ac:dyDescent="0.55000000000000004">
      <c r="A66" s="168">
        <v>0.49374999999999974</v>
      </c>
      <c r="B66" s="166"/>
      <c r="C66" s="118" t="str">
        <f t="shared" ref="C66:F71" si="15">C44</f>
        <v>Club 3 Player 7</v>
      </c>
      <c r="D66" s="117">
        <f t="shared" si="15"/>
        <v>25</v>
      </c>
      <c r="E66" s="120">
        <f t="shared" si="15"/>
        <v>222.12389380530973</v>
      </c>
      <c r="F66" s="121">
        <f t="shared" si="15"/>
        <v>24</v>
      </c>
      <c r="G66" s="165">
        <f t="shared" ref="G66:G70" si="16">G44</f>
        <v>13</v>
      </c>
      <c r="H66"/>
      <c r="I66" s="168">
        <f t="shared" ref="I66:I70" si="17">A44</f>
        <v>0.60416666666666663</v>
      </c>
      <c r="J66" s="166"/>
      <c r="K66" s="122" t="str">
        <f t="shared" ref="K66:K71" si="18">J44</f>
        <v>Club 4 Player 7</v>
      </c>
      <c r="L66" s="120"/>
      <c r="M66" s="119">
        <f t="shared" ref="M66:M71" si="19">K44</f>
        <v>25</v>
      </c>
      <c r="N66" s="123">
        <f t="shared" ref="N66:O71" si="20">M44</f>
        <v>24</v>
      </c>
      <c r="O66" s="165">
        <f t="shared" si="20"/>
        <v>31</v>
      </c>
      <c r="P66" s="166"/>
    </row>
    <row r="67" spans="1:16" x14ac:dyDescent="0.55000000000000004">
      <c r="A67" s="168"/>
      <c r="B67" s="166"/>
      <c r="C67" s="118" t="str">
        <f t="shared" si="15"/>
        <v>Club 3 Player 8</v>
      </c>
      <c r="D67" s="117">
        <f t="shared" si="15"/>
        <v>26</v>
      </c>
      <c r="E67" s="120">
        <f t="shared" si="15"/>
        <v>223.00884955752213</v>
      </c>
      <c r="F67" s="121">
        <f t="shared" si="15"/>
        <v>24</v>
      </c>
      <c r="G67" s="165"/>
      <c r="H67"/>
      <c r="I67" s="166"/>
      <c r="J67" s="166"/>
      <c r="K67" s="122" t="str">
        <f t="shared" si="18"/>
        <v>Club 4 Player 8</v>
      </c>
      <c r="L67" s="120"/>
      <c r="M67" s="119">
        <f t="shared" si="19"/>
        <v>26</v>
      </c>
      <c r="N67" s="123">
        <f t="shared" si="20"/>
        <v>24</v>
      </c>
      <c r="O67" s="166"/>
      <c r="P67" s="166"/>
    </row>
    <row r="68" spans="1:16" x14ac:dyDescent="0.55000000000000004">
      <c r="A68" s="168">
        <f t="shared" ref="A68:A70" si="21">$A$66</f>
        <v>0.49374999999999974</v>
      </c>
      <c r="B68" s="166"/>
      <c r="C68" s="118" t="str">
        <f t="shared" si="15"/>
        <v>Club 3 Player 9</v>
      </c>
      <c r="D68" s="117">
        <f t="shared" si="15"/>
        <v>27</v>
      </c>
      <c r="E68" s="120">
        <f t="shared" si="15"/>
        <v>223.89380530973452</v>
      </c>
      <c r="F68" s="121">
        <f t="shared" si="15"/>
        <v>24</v>
      </c>
      <c r="G68" s="165">
        <f t="shared" si="16"/>
        <v>50</v>
      </c>
      <c r="H68"/>
      <c r="I68" s="168">
        <f t="shared" si="17"/>
        <v>0.61111111111111105</v>
      </c>
      <c r="J68" s="166"/>
      <c r="K68" s="122" t="str">
        <f t="shared" si="18"/>
        <v>Club 4 Player 9</v>
      </c>
      <c r="L68" s="120"/>
      <c r="M68" s="119">
        <f t="shared" si="19"/>
        <v>27</v>
      </c>
      <c r="N68" s="123">
        <f t="shared" si="20"/>
        <v>24</v>
      </c>
      <c r="O68" s="165">
        <f t="shared" si="20"/>
        <v>32</v>
      </c>
      <c r="P68" s="166"/>
    </row>
    <row r="69" spans="1:16" x14ac:dyDescent="0.55000000000000004">
      <c r="A69" s="168"/>
      <c r="B69" s="166"/>
      <c r="C69" s="118" t="str">
        <f t="shared" si="15"/>
        <v>Club 3 Player 10</v>
      </c>
      <c r="D69" s="117">
        <f t="shared" si="15"/>
        <v>28</v>
      </c>
      <c r="E69" s="120">
        <f t="shared" si="15"/>
        <v>224.77876106194691</v>
      </c>
      <c r="F69" s="121">
        <f t="shared" si="15"/>
        <v>24</v>
      </c>
      <c r="G69" s="165"/>
      <c r="H69"/>
      <c r="I69" s="166"/>
      <c r="J69" s="166"/>
      <c r="K69" s="122" t="str">
        <f t="shared" si="18"/>
        <v>Club 4 Player 10</v>
      </c>
      <c r="L69" s="120"/>
      <c r="M69" s="119">
        <f t="shared" si="19"/>
        <v>28</v>
      </c>
      <c r="N69" s="123">
        <f t="shared" si="20"/>
        <v>24</v>
      </c>
      <c r="O69" s="166"/>
      <c r="P69" s="166"/>
    </row>
    <row r="70" spans="1:16" x14ac:dyDescent="0.55000000000000004">
      <c r="A70" s="168">
        <f t="shared" si="21"/>
        <v>0.49374999999999974</v>
      </c>
      <c r="B70" s="166"/>
      <c r="C70" s="118" t="str">
        <f t="shared" si="15"/>
        <v>Club 3 Player 11</v>
      </c>
      <c r="D70" s="117">
        <f t="shared" si="15"/>
        <v>1</v>
      </c>
      <c r="E70" s="120">
        <f t="shared" si="15"/>
        <v>200.88495575221239</v>
      </c>
      <c r="F70" s="121">
        <f t="shared" si="15"/>
        <v>24</v>
      </c>
      <c r="G70" s="165">
        <f t="shared" si="16"/>
        <v>15</v>
      </c>
      <c r="H70"/>
      <c r="I70" s="168">
        <f t="shared" si="17"/>
        <v>0.61805555555555547</v>
      </c>
      <c r="J70" s="166"/>
      <c r="K70" s="122" t="str">
        <f t="shared" si="18"/>
        <v>Club 4 Player 11</v>
      </c>
      <c r="L70" s="120"/>
      <c r="M70" s="119">
        <f t="shared" si="19"/>
        <v>1</v>
      </c>
      <c r="N70" s="123">
        <f t="shared" si="20"/>
        <v>24</v>
      </c>
      <c r="O70" s="165">
        <f t="shared" si="20"/>
        <v>33</v>
      </c>
      <c r="P70" s="166"/>
    </row>
    <row r="71" spans="1:16" x14ac:dyDescent="0.55000000000000004">
      <c r="A71" s="168"/>
      <c r="B71" s="166"/>
      <c r="C71" s="118" t="str">
        <f t="shared" si="15"/>
        <v>Club 3 Player 12</v>
      </c>
      <c r="D71" s="117">
        <f t="shared" si="15"/>
        <v>2</v>
      </c>
      <c r="E71" s="120">
        <f t="shared" si="15"/>
        <v>201.76991150442478</v>
      </c>
      <c r="F71" s="121">
        <f t="shared" si="15"/>
        <v>24</v>
      </c>
      <c r="G71" s="165"/>
      <c r="H71"/>
      <c r="I71" s="166"/>
      <c r="J71" s="166"/>
      <c r="K71" s="122" t="str">
        <f t="shared" si="18"/>
        <v>Club 4 Player 12</v>
      </c>
      <c r="L71" s="120"/>
      <c r="M71" s="119">
        <f t="shared" si="19"/>
        <v>2</v>
      </c>
      <c r="N71" s="123">
        <f t="shared" si="20"/>
        <v>24</v>
      </c>
      <c r="O71" s="166"/>
      <c r="P71" s="166"/>
    </row>
    <row r="72" spans="1:16" x14ac:dyDescent="0.55000000000000004">
      <c r="A72" s="169"/>
    </row>
    <row r="73" spans="1:16" x14ac:dyDescent="0.55000000000000004">
      <c r="A73" s="169"/>
      <c r="G73" s="114"/>
    </row>
  </sheetData>
  <sheetProtection selectLockedCells="1"/>
  <sortState xmlns:xlrd2="http://schemas.microsoft.com/office/spreadsheetml/2017/richdata2" ref="P17:Q26">
    <sortCondition ref="P17"/>
  </sortState>
  <mergeCells count="115">
    <mergeCell ref="A23:A24"/>
    <mergeCell ref="A25:A26"/>
    <mergeCell ref="N30:N31"/>
    <mergeCell ref="N32:N33"/>
    <mergeCell ref="N34:N35"/>
    <mergeCell ref="N37:N38"/>
    <mergeCell ref="N41:N42"/>
    <mergeCell ref="A64:A65"/>
    <mergeCell ref="A48:A49"/>
    <mergeCell ref="G70:G71"/>
    <mergeCell ref="A66:A67"/>
    <mergeCell ref="A68:A69"/>
    <mergeCell ref="A53:A54"/>
    <mergeCell ref="A55:A56"/>
    <mergeCell ref="G51:G52"/>
    <mergeCell ref="G53:G54"/>
    <mergeCell ref="G55:G56"/>
    <mergeCell ref="A51:A52"/>
    <mergeCell ref="N18:N19"/>
    <mergeCell ref="G23:G24"/>
    <mergeCell ref="G25:G26"/>
    <mergeCell ref="G27:G28"/>
    <mergeCell ref="B2:C2"/>
    <mergeCell ref="F2:I2"/>
    <mergeCell ref="A13:N13"/>
    <mergeCell ref="A41:A42"/>
    <mergeCell ref="A44:A45"/>
    <mergeCell ref="G48:G49"/>
    <mergeCell ref="G44:G45"/>
    <mergeCell ref="G32:G33"/>
    <mergeCell ref="G37:G38"/>
    <mergeCell ref="G30:G31"/>
    <mergeCell ref="G41:G42"/>
    <mergeCell ref="A30:A31"/>
    <mergeCell ref="K9:N12"/>
    <mergeCell ref="N23:N24"/>
    <mergeCell ref="N25:N26"/>
    <mergeCell ref="N27:N28"/>
    <mergeCell ref="N39:N40"/>
    <mergeCell ref="A16:A17"/>
    <mergeCell ref="N16:N17"/>
    <mergeCell ref="Q16:Z16"/>
    <mergeCell ref="Q17:Z17"/>
    <mergeCell ref="Q18:Z18"/>
    <mergeCell ref="Q19:Z19"/>
    <mergeCell ref="Q20:Z20"/>
    <mergeCell ref="G16:G17"/>
    <mergeCell ref="G18:G19"/>
    <mergeCell ref="G20:G21"/>
    <mergeCell ref="N48:N49"/>
    <mergeCell ref="G39:G40"/>
    <mergeCell ref="G34:G35"/>
    <mergeCell ref="N44:N45"/>
    <mergeCell ref="G46:G47"/>
    <mergeCell ref="N46:N47"/>
    <mergeCell ref="N20:N21"/>
    <mergeCell ref="P29:P30"/>
    <mergeCell ref="Q21:Z23"/>
    <mergeCell ref="P21:P23"/>
    <mergeCell ref="Q31:Z33"/>
    <mergeCell ref="P31:P33"/>
    <mergeCell ref="Q25:Z25"/>
    <mergeCell ref="Q26:Z26"/>
    <mergeCell ref="Q27:Z27"/>
    <mergeCell ref="Q28:Z28"/>
    <mergeCell ref="Q29:Z30"/>
    <mergeCell ref="Q24:Z24"/>
    <mergeCell ref="O60:P61"/>
    <mergeCell ref="O62:P63"/>
    <mergeCell ref="O64:P65"/>
    <mergeCell ref="O66:P67"/>
    <mergeCell ref="O68:P69"/>
    <mergeCell ref="O70:P71"/>
    <mergeCell ref="K60:L60"/>
    <mergeCell ref="A70:A71"/>
    <mergeCell ref="A72:A73"/>
    <mergeCell ref="B60:B71"/>
    <mergeCell ref="I60:I61"/>
    <mergeCell ref="I62:I63"/>
    <mergeCell ref="I64:I65"/>
    <mergeCell ref="I66:I67"/>
    <mergeCell ref="I68:I69"/>
    <mergeCell ref="I70:I71"/>
    <mergeCell ref="G60:G61"/>
    <mergeCell ref="G62:G63"/>
    <mergeCell ref="G64:G65"/>
    <mergeCell ref="G66:G67"/>
    <mergeCell ref="G68:G69"/>
    <mergeCell ref="J60:J71"/>
    <mergeCell ref="A60:A61"/>
    <mergeCell ref="A62:A63"/>
    <mergeCell ref="N51:N52"/>
    <mergeCell ref="N53:N54"/>
    <mergeCell ref="N55:N56"/>
    <mergeCell ref="B16:B21"/>
    <mergeCell ref="I16:I21"/>
    <mergeCell ref="B23:B28"/>
    <mergeCell ref="I23:I28"/>
    <mergeCell ref="B30:B35"/>
    <mergeCell ref="I30:I35"/>
    <mergeCell ref="B37:B42"/>
    <mergeCell ref="I37:I42"/>
    <mergeCell ref="B44:B49"/>
    <mergeCell ref="I44:I49"/>
    <mergeCell ref="B51:B56"/>
    <mergeCell ref="I51:I56"/>
    <mergeCell ref="A36:N36"/>
    <mergeCell ref="A18:A19"/>
    <mergeCell ref="A20:A21"/>
    <mergeCell ref="A27:A28"/>
    <mergeCell ref="A32:A33"/>
    <mergeCell ref="A34:A35"/>
    <mergeCell ref="A37:A38"/>
    <mergeCell ref="A39:A40"/>
    <mergeCell ref="A46:A47"/>
  </mergeCells>
  <phoneticPr fontId="1" type="noConversion"/>
  <dataValidations xWindow="2482" yWindow="1073" count="2">
    <dataValidation type="decimal" allowBlank="1" showInputMessage="1" showErrorMessage="1" errorTitle="Handicap Index" error="Please enter to one decimal place i.e. 10.8" promptTitle="Handicap Index" prompt="Input Handicap Index  to one decimal place i.e. 10.8" sqref="D60:D65 K16:K28 K44:K56 D44:D56 K30:K35 K37:K42" xr:uid="{8354C45A-C7EE-43AE-B8A4-270CD079597B}">
      <formula1>-2</formula1>
      <formula2>28</formula2>
    </dataValidation>
    <dataValidation allowBlank="1" showInputMessage="1" showErrorMessage="1" promptTitle="Player " prompt="Please enter player in format Surname, FirstName" sqref="C60:C65 J30:J35 J37:J42 J44:J56 J16:J28 C44:C56" xr:uid="{D11CDAC1-FB60-4EB9-92F4-9B424A803F73}"/>
  </dataValidations>
  <printOptions horizontalCentered="1" verticalCentered="1" gridLines="1"/>
  <pageMargins left="0.23622047244094491" right="0.23622047244094491" top="0.31496062992125984" bottom="0.39370078740157483" header="0.31496062992125984" footer="0.11811023622047245"/>
  <pageSetup paperSize="9" scale="66" orientation="landscape" horizontalDpi="300" verticalDpi="300" r:id="rId1"/>
  <headerFooter>
    <oddFooter>&amp;C
Printed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AEF0E-B501-44DA-B774-4DDABFE25BEC}">
  <dimension ref="A1:R77"/>
  <sheetViews>
    <sheetView view="pageBreakPreview" topLeftCell="A29" zoomScale="60" zoomScaleNormal="70" workbookViewId="0">
      <selection activeCell="E45" sqref="E45"/>
    </sheetView>
  </sheetViews>
  <sheetFormatPr defaultRowHeight="30" customHeight="1" x14ac:dyDescent="0.7"/>
  <cols>
    <col min="1" max="1" width="11.89453125" style="16" customWidth="1"/>
    <col min="2" max="2" width="34.89453125" customWidth="1"/>
    <col min="3" max="3" width="9.1015625" style="3"/>
    <col min="4" max="4" width="8.89453125" style="3"/>
    <col min="5" max="5" width="13.89453125" style="4" customWidth="1"/>
    <col min="6" max="6" width="12.47265625" customWidth="1"/>
    <col min="7" max="7" width="4.3671875" customWidth="1"/>
    <col min="8" max="8" width="36.5234375" customWidth="1"/>
    <col min="9" max="9" width="8.89453125" style="3" customWidth="1"/>
    <col min="10" max="10" width="8.7890625" style="3" customWidth="1"/>
    <col min="11" max="11" width="14.5234375" style="3" customWidth="1"/>
    <col min="12" max="12" width="12.1015625" customWidth="1"/>
    <col min="15" max="15" width="54.5234375" customWidth="1"/>
    <col min="16" max="16" width="11.5234375" customWidth="1"/>
    <col min="17" max="17" width="14.5234375" customWidth="1"/>
    <col min="18" max="18" width="13.3671875" customWidth="1"/>
    <col min="19" max="19" width="2.3671875" customWidth="1"/>
  </cols>
  <sheetData>
    <row r="1" spans="1:12" ht="17.7" customHeight="1" x14ac:dyDescent="0.7"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</row>
    <row r="2" spans="1:12" s="24" customFormat="1" ht="30" customHeight="1" x14ac:dyDescent="0.95">
      <c r="A2" s="67" t="s">
        <v>11</v>
      </c>
      <c r="B2" s="68" t="str">
        <f>'Start sheet'!B2</f>
        <v xml:space="preserve"> </v>
      </c>
      <c r="C2" s="69"/>
      <c r="D2" s="70" t="s">
        <v>12</v>
      </c>
      <c r="E2" s="194" t="str">
        <f>'Start sheet'!F2</f>
        <v xml:space="preserve"> </v>
      </c>
      <c r="F2" s="194"/>
      <c r="G2" s="194"/>
      <c r="H2" s="194"/>
      <c r="I2" s="25"/>
      <c r="J2" s="25"/>
      <c r="K2" s="25"/>
    </row>
    <row r="3" spans="1:12" ht="30" customHeight="1" x14ac:dyDescent="0.75">
      <c r="A3" s="26"/>
      <c r="B3" s="27"/>
      <c r="C3" s="23"/>
      <c r="D3" s="23"/>
      <c r="E3" s="28"/>
      <c r="F3" s="28"/>
    </row>
    <row r="4" spans="1:12" ht="30" customHeight="1" x14ac:dyDescent="0.75">
      <c r="A4" s="26" t="s">
        <v>5</v>
      </c>
      <c r="B4" s="8" t="str">
        <f>'Start sheet'!B7</f>
        <v>Club 1</v>
      </c>
      <c r="C4" s="6"/>
      <c r="D4" s="6"/>
      <c r="E4" s="29"/>
      <c r="F4" s="5"/>
      <c r="H4" s="8" t="str">
        <f>'Start sheet'!B8</f>
        <v>Club 2</v>
      </c>
      <c r="I4" s="5"/>
      <c r="J4" s="5"/>
      <c r="K4" s="6"/>
      <c r="L4" s="5"/>
    </row>
    <row r="5" spans="1:12" ht="9.75" customHeight="1" x14ac:dyDescent="0.7"/>
    <row r="6" spans="1:12" s="13" customFormat="1" ht="45" customHeight="1" x14ac:dyDescent="0.55000000000000004">
      <c r="A6" s="30" t="s">
        <v>13</v>
      </c>
      <c r="B6" s="9" t="s">
        <v>2</v>
      </c>
      <c r="C6" s="10" t="s">
        <v>20</v>
      </c>
      <c r="D6" s="10" t="s">
        <v>21</v>
      </c>
      <c r="E6" s="11" t="s">
        <v>38</v>
      </c>
      <c r="F6" s="12" t="s">
        <v>1</v>
      </c>
      <c r="G6" s="108"/>
      <c r="H6" s="9" t="s">
        <v>2</v>
      </c>
      <c r="I6" s="10" t="s">
        <v>20</v>
      </c>
      <c r="J6" s="10" t="s">
        <v>21</v>
      </c>
      <c r="K6" s="11" t="s">
        <v>38</v>
      </c>
      <c r="L6" s="12" t="s">
        <v>1</v>
      </c>
    </row>
    <row r="7" spans="1:12" ht="30" customHeight="1" x14ac:dyDescent="0.55000000000000004">
      <c r="A7" s="183">
        <f>'Start sheet'!A16</f>
        <v>0.375</v>
      </c>
      <c r="B7" s="20" t="str">
        <f>'Start sheet'!C16</f>
        <v>Club 1 Player 1</v>
      </c>
      <c r="C7" s="21">
        <f>'Start sheet'!D16</f>
        <v>1</v>
      </c>
      <c r="D7" s="130">
        <f>'Start sheet'!E16</f>
        <v>200.88495575221239</v>
      </c>
      <c r="E7" s="22">
        <f>'Start sheet'!F16</f>
        <v>24</v>
      </c>
      <c r="F7" s="184">
        <f>'Start sheet'!G16</f>
        <v>1</v>
      </c>
      <c r="G7" s="195"/>
      <c r="H7" s="20" t="str">
        <f>'Start sheet'!J16</f>
        <v>Club 2 Player 1</v>
      </c>
      <c r="I7" s="21">
        <f>'Start sheet'!K16</f>
        <v>1</v>
      </c>
      <c r="J7" s="130">
        <f>'Start sheet'!L16</f>
        <v>200.88495575221239</v>
      </c>
      <c r="K7" s="22">
        <f>'Start sheet'!M16</f>
        <v>24</v>
      </c>
      <c r="L7" s="184">
        <f>'Start sheet'!N16</f>
        <v>19</v>
      </c>
    </row>
    <row r="8" spans="1:12" ht="30" customHeight="1" x14ac:dyDescent="0.55000000000000004">
      <c r="A8" s="183"/>
      <c r="B8" s="20" t="str">
        <f>'Start sheet'!C17</f>
        <v>Club 1 Player 2</v>
      </c>
      <c r="C8" s="21">
        <f>'Start sheet'!D17</f>
        <v>2</v>
      </c>
      <c r="D8" s="130">
        <f>'Start sheet'!E17</f>
        <v>201.76991150442478</v>
      </c>
      <c r="E8" s="22">
        <f>'Start sheet'!F17</f>
        <v>24</v>
      </c>
      <c r="F8" s="185"/>
      <c r="G8" s="195"/>
      <c r="H8" s="20" t="str">
        <f>'Start sheet'!J17</f>
        <v>club 2 Player 2</v>
      </c>
      <c r="I8" s="21">
        <f>'Start sheet'!K17</f>
        <v>2</v>
      </c>
      <c r="J8" s="130">
        <f>'Start sheet'!L17</f>
        <v>201.76991150442478</v>
      </c>
      <c r="K8" s="22">
        <f>'Start sheet'!M17</f>
        <v>24</v>
      </c>
      <c r="L8" s="185"/>
    </row>
    <row r="9" spans="1:12" ht="30" customHeight="1" x14ac:dyDescent="0.55000000000000004">
      <c r="A9" s="183">
        <f>A7+TIME(0,'Start sheet'!$J$9,0)</f>
        <v>0.38194444444444442</v>
      </c>
      <c r="B9" s="20" t="str">
        <f>'Start sheet'!C18</f>
        <v>Club 1 Player 3</v>
      </c>
      <c r="C9" s="21">
        <f>'Start sheet'!D18</f>
        <v>3</v>
      </c>
      <c r="D9" s="130">
        <f>'Start sheet'!E18</f>
        <v>202.65486725663717</v>
      </c>
      <c r="E9" s="22">
        <f>'Start sheet'!F18</f>
        <v>24</v>
      </c>
      <c r="F9" s="184">
        <f>'Start sheet'!G18</f>
        <v>2</v>
      </c>
      <c r="G9" s="195"/>
      <c r="H9" s="20" t="str">
        <f>'Start sheet'!J18</f>
        <v>Club 2 Player 3</v>
      </c>
      <c r="I9" s="21">
        <f>'Start sheet'!K18</f>
        <v>3</v>
      </c>
      <c r="J9" s="130">
        <f>'Start sheet'!L18</f>
        <v>202.65486725663717</v>
      </c>
      <c r="K9" s="22">
        <f>'Start sheet'!M18</f>
        <v>24</v>
      </c>
      <c r="L9" s="184">
        <f>'Start sheet'!N18</f>
        <v>20</v>
      </c>
    </row>
    <row r="10" spans="1:12" ht="30" customHeight="1" x14ac:dyDescent="0.55000000000000004">
      <c r="A10" s="183"/>
      <c r="B10" s="20" t="str">
        <f>'Start sheet'!C19</f>
        <v>Club 1 Player 4</v>
      </c>
      <c r="C10" s="21">
        <f>'Start sheet'!D19</f>
        <v>4</v>
      </c>
      <c r="D10" s="130">
        <f>'Start sheet'!E19</f>
        <v>203.53982300884957</v>
      </c>
      <c r="E10" s="22">
        <f>'Start sheet'!F19</f>
        <v>24</v>
      </c>
      <c r="F10" s="185"/>
      <c r="G10" s="195"/>
      <c r="H10" s="20" t="str">
        <f>'Start sheet'!J19</f>
        <v>Club 2 Player 4</v>
      </c>
      <c r="I10" s="21">
        <f>'Start sheet'!K19</f>
        <v>4</v>
      </c>
      <c r="J10" s="130">
        <f>'Start sheet'!L19</f>
        <v>203.53982300884957</v>
      </c>
      <c r="K10" s="22">
        <f>'Start sheet'!M19</f>
        <v>24</v>
      </c>
      <c r="L10" s="185"/>
    </row>
    <row r="11" spans="1:12" ht="30" customHeight="1" x14ac:dyDescent="0.55000000000000004">
      <c r="A11" s="183">
        <f>A9+TIME(0,'Start sheet'!$J$9,0)</f>
        <v>0.38888888888888884</v>
      </c>
      <c r="B11" s="20" t="str">
        <f>'Start sheet'!C20</f>
        <v>Club 1 Player 5</v>
      </c>
      <c r="C11" s="21">
        <f>'Start sheet'!D20</f>
        <v>5</v>
      </c>
      <c r="D11" s="130">
        <f>'Start sheet'!E20</f>
        <v>204.42477876106196</v>
      </c>
      <c r="E11" s="22">
        <f>'Start sheet'!F20</f>
        <v>24</v>
      </c>
      <c r="F11" s="184">
        <f>'Start sheet'!G20</f>
        <v>3</v>
      </c>
      <c r="G11" s="195"/>
      <c r="H11" s="20" t="str">
        <f>'Start sheet'!J20</f>
        <v>Club 2 Player 5</v>
      </c>
      <c r="I11" s="21">
        <f>'Start sheet'!K20</f>
        <v>5</v>
      </c>
      <c r="J11" s="130">
        <f>'Start sheet'!L20</f>
        <v>204.42477876106196</v>
      </c>
      <c r="K11" s="22">
        <f>'Start sheet'!M20</f>
        <v>24</v>
      </c>
      <c r="L11" s="184">
        <f>'Start sheet'!N20</f>
        <v>21</v>
      </c>
    </row>
    <row r="12" spans="1:12" ht="30" customHeight="1" x14ac:dyDescent="0.55000000000000004">
      <c r="A12" s="183"/>
      <c r="B12" s="20" t="str">
        <f>'Start sheet'!C21</f>
        <v>Club 1 Player 6</v>
      </c>
      <c r="C12" s="21">
        <f>'Start sheet'!D21</f>
        <v>6</v>
      </c>
      <c r="D12" s="130">
        <f>'Start sheet'!E21</f>
        <v>205.30973451327435</v>
      </c>
      <c r="E12" s="22">
        <f>'Start sheet'!F21</f>
        <v>24</v>
      </c>
      <c r="F12" s="185"/>
      <c r="G12" s="195"/>
      <c r="H12" s="20" t="str">
        <f>'Start sheet'!J21</f>
        <v>Club 2 Player 6</v>
      </c>
      <c r="I12" s="21">
        <f>'Start sheet'!K21</f>
        <v>6</v>
      </c>
      <c r="J12" s="130">
        <f>'Start sheet'!L21</f>
        <v>205.30973451327435</v>
      </c>
      <c r="K12" s="22">
        <f>'Start sheet'!M21</f>
        <v>24</v>
      </c>
      <c r="L12" s="185"/>
    </row>
    <row r="13" spans="1:12" ht="30" customHeight="1" x14ac:dyDescent="0.7">
      <c r="A13" s="18"/>
      <c r="F13" s="3" t="s">
        <v>5</v>
      </c>
      <c r="K13" s="4" t="s">
        <v>5</v>
      </c>
      <c r="L13" s="188"/>
    </row>
    <row r="14" spans="1:12" ht="30" customHeight="1" x14ac:dyDescent="0.75">
      <c r="A14" s="26" t="s">
        <v>5</v>
      </c>
      <c r="B14" s="8" t="str">
        <f>'Start sheet'!B9</f>
        <v>Club 3</v>
      </c>
      <c r="C14" s="6"/>
      <c r="D14" s="6"/>
      <c r="E14" s="29"/>
      <c r="F14" s="5"/>
      <c r="H14" s="8" t="str">
        <f>'Start sheet'!B10</f>
        <v>Club 4</v>
      </c>
      <c r="I14" s="5"/>
      <c r="J14" s="5"/>
      <c r="K14" s="6"/>
      <c r="L14" s="188"/>
    </row>
    <row r="15" spans="1:12" ht="9.75" customHeight="1" x14ac:dyDescent="0.7">
      <c r="L15" s="11"/>
    </row>
    <row r="16" spans="1:12" s="13" customFormat="1" ht="46.5" customHeight="1" thickBot="1" x14ac:dyDescent="0.6">
      <c r="A16" s="30" t="s">
        <v>13</v>
      </c>
      <c r="B16" s="9" t="s">
        <v>2</v>
      </c>
      <c r="C16" s="10" t="s">
        <v>20</v>
      </c>
      <c r="D16" s="10" t="s">
        <v>21</v>
      </c>
      <c r="E16" s="11" t="s">
        <v>38</v>
      </c>
      <c r="F16" s="12" t="s">
        <v>1</v>
      </c>
      <c r="G16" s="9"/>
      <c r="H16" s="9" t="s">
        <v>2</v>
      </c>
      <c r="I16" s="10" t="s">
        <v>20</v>
      </c>
      <c r="J16" s="10" t="s">
        <v>21</v>
      </c>
      <c r="K16" s="11" t="s">
        <v>38</v>
      </c>
      <c r="L16" s="11" t="s">
        <v>1</v>
      </c>
    </row>
    <row r="17" spans="1:18" ht="30" customHeight="1" x14ac:dyDescent="0.55000000000000004">
      <c r="A17" s="183">
        <f>A11+TIME(0,'Start sheet'!$J$9,0)</f>
        <v>0.39583333333333326</v>
      </c>
      <c r="B17" s="20" t="str">
        <f>'Start sheet'!C23</f>
        <v>Club 3 Player 1</v>
      </c>
      <c r="C17" s="21">
        <f>'Start sheet'!D23</f>
        <v>7</v>
      </c>
      <c r="D17" s="130">
        <f>'Start sheet'!E23</f>
        <v>206.19469026548671</v>
      </c>
      <c r="E17" s="22">
        <f>'Start sheet'!F23</f>
        <v>24</v>
      </c>
      <c r="F17" s="184">
        <f>'Start sheet'!G23</f>
        <v>4</v>
      </c>
      <c r="G17" s="196"/>
      <c r="H17" s="20" t="str">
        <f>'Start sheet'!J23</f>
        <v>Club 4 Player 1</v>
      </c>
      <c r="I17" s="21">
        <f>'Start sheet'!K23</f>
        <v>7</v>
      </c>
      <c r="J17" s="130">
        <f>'Start sheet'!L23</f>
        <v>206.19469026548671</v>
      </c>
      <c r="K17" s="22">
        <f>'Start sheet'!M23</f>
        <v>24</v>
      </c>
      <c r="L17" s="184">
        <f>'Start sheet'!N23</f>
        <v>22</v>
      </c>
    </row>
    <row r="18" spans="1:18" ht="30" customHeight="1" x14ac:dyDescent="0.55000000000000004">
      <c r="A18" s="183"/>
      <c r="B18" s="20" t="str">
        <f>'Start sheet'!C24</f>
        <v>Club 3 Player 2</v>
      </c>
      <c r="C18" s="21">
        <f>'Start sheet'!D24</f>
        <v>8</v>
      </c>
      <c r="D18" s="130">
        <f>'Start sheet'!E24</f>
        <v>207.0796460176991</v>
      </c>
      <c r="E18" s="22">
        <f>'Start sheet'!F24</f>
        <v>24</v>
      </c>
      <c r="F18" s="185"/>
      <c r="G18" s="197"/>
      <c r="H18" s="20" t="str">
        <f>'Start sheet'!J24</f>
        <v>Club 4 Player 2</v>
      </c>
      <c r="I18" s="21">
        <f>'Start sheet'!K24</f>
        <v>8</v>
      </c>
      <c r="J18" s="130">
        <f>'Start sheet'!L24</f>
        <v>207.0796460176991</v>
      </c>
      <c r="K18" s="22">
        <f>'Start sheet'!M24</f>
        <v>24</v>
      </c>
      <c r="L18" s="185"/>
    </row>
    <row r="19" spans="1:18" ht="30" customHeight="1" x14ac:dyDescent="0.55000000000000004">
      <c r="A19" s="183">
        <f>A17+TIME(0,'Start sheet'!$J$9,0)</f>
        <v>0.40277777777777768</v>
      </c>
      <c r="B19" s="20" t="str">
        <f>'Start sheet'!C25</f>
        <v>Club 3 Player 3</v>
      </c>
      <c r="C19" s="21">
        <f>'Start sheet'!D25</f>
        <v>9</v>
      </c>
      <c r="D19" s="130">
        <f>'Start sheet'!E25</f>
        <v>207.9646017699115</v>
      </c>
      <c r="E19" s="22">
        <f>'Start sheet'!F25</f>
        <v>24</v>
      </c>
      <c r="F19" s="184">
        <f>'Start sheet'!G25</f>
        <v>5</v>
      </c>
      <c r="G19" s="197"/>
      <c r="H19" s="20" t="str">
        <f>'Start sheet'!J25</f>
        <v>Club 4 Player 3</v>
      </c>
      <c r="I19" s="21">
        <f>'Start sheet'!K25</f>
        <v>9</v>
      </c>
      <c r="J19" s="130">
        <f>'Start sheet'!L25</f>
        <v>207.9646017699115</v>
      </c>
      <c r="K19" s="22">
        <f>'Start sheet'!M25</f>
        <v>24</v>
      </c>
      <c r="L19" s="184">
        <f>'Start sheet'!N25</f>
        <v>23</v>
      </c>
    </row>
    <row r="20" spans="1:18" ht="30" customHeight="1" x14ac:dyDescent="0.55000000000000004">
      <c r="A20" s="183"/>
      <c r="B20" s="20" t="str">
        <f>'Start sheet'!C26</f>
        <v>Club 3 Player 4</v>
      </c>
      <c r="C20" s="21">
        <f>'Start sheet'!D26</f>
        <v>10</v>
      </c>
      <c r="D20" s="130">
        <f>'Start sheet'!E26</f>
        <v>208.84955752212389</v>
      </c>
      <c r="E20" s="22">
        <f>'Start sheet'!F26</f>
        <v>24</v>
      </c>
      <c r="F20" s="185"/>
      <c r="G20" s="197"/>
      <c r="H20" s="20" t="str">
        <f>'Start sheet'!J26</f>
        <v>Club 4 Player 4</v>
      </c>
      <c r="I20" s="21">
        <f>'Start sheet'!K26</f>
        <v>10</v>
      </c>
      <c r="J20" s="130">
        <f>'Start sheet'!L26</f>
        <v>208.84955752212389</v>
      </c>
      <c r="K20" s="22">
        <f>'Start sheet'!M26</f>
        <v>24</v>
      </c>
      <c r="L20" s="185"/>
    </row>
    <row r="21" spans="1:18" ht="30" customHeight="1" x14ac:dyDescent="0.55000000000000004">
      <c r="A21" s="183">
        <f>A19+TIME(0,'Start sheet'!$J$9,0)</f>
        <v>0.4097222222222221</v>
      </c>
      <c r="B21" s="20" t="str">
        <f>'Start sheet'!C27</f>
        <v>Club 3 Player 5</v>
      </c>
      <c r="C21" s="21">
        <f>'Start sheet'!D27</f>
        <v>11</v>
      </c>
      <c r="D21" s="130">
        <f>'Start sheet'!E27</f>
        <v>209.73451327433628</v>
      </c>
      <c r="E21" s="22">
        <f>'Start sheet'!F27</f>
        <v>24</v>
      </c>
      <c r="F21" s="184">
        <f>'Start sheet'!G27</f>
        <v>6</v>
      </c>
      <c r="G21" s="197"/>
      <c r="H21" s="20" t="str">
        <f>'Start sheet'!J27</f>
        <v>Club 4 Player 5</v>
      </c>
      <c r="I21" s="21">
        <f>'Start sheet'!K27</f>
        <v>11</v>
      </c>
      <c r="J21" s="130">
        <f>'Start sheet'!L27</f>
        <v>209.73451327433628</v>
      </c>
      <c r="K21" s="22">
        <f>'Start sheet'!M27</f>
        <v>24</v>
      </c>
      <c r="L21" s="184">
        <f>'Start sheet'!N27</f>
        <v>24</v>
      </c>
    </row>
    <row r="22" spans="1:18" ht="30" customHeight="1" x14ac:dyDescent="0.55000000000000004">
      <c r="A22" s="183"/>
      <c r="B22" s="20" t="str">
        <f>'Start sheet'!C28</f>
        <v>Club 3 Player 6</v>
      </c>
      <c r="C22" s="21">
        <f>'Start sheet'!D28</f>
        <v>12</v>
      </c>
      <c r="D22" s="130">
        <f>'Start sheet'!E28</f>
        <v>210.61946902654867</v>
      </c>
      <c r="E22" s="22">
        <f>'Start sheet'!F28</f>
        <v>24</v>
      </c>
      <c r="F22" s="185"/>
      <c r="G22" s="197"/>
      <c r="H22" s="20" t="str">
        <f>'Start sheet'!J28</f>
        <v>Club 4 Player 6</v>
      </c>
      <c r="I22" s="21">
        <f>'Start sheet'!K28</f>
        <v>12</v>
      </c>
      <c r="J22" s="130">
        <f>'Start sheet'!L28</f>
        <v>210.61946902654867</v>
      </c>
      <c r="K22" s="22">
        <f>'Start sheet'!M28</f>
        <v>24</v>
      </c>
      <c r="L22" s="185"/>
    </row>
    <row r="23" spans="1:18" ht="30" customHeight="1" x14ac:dyDescent="0.7">
      <c r="A23" s="19"/>
      <c r="B23" s="15"/>
      <c r="C23" s="14"/>
      <c r="D23" s="14"/>
      <c r="E23" s="17"/>
      <c r="F23" s="188"/>
      <c r="G23" s="197"/>
      <c r="H23" s="37"/>
      <c r="I23" s="35"/>
      <c r="J23" s="35"/>
      <c r="K23" s="17"/>
      <c r="L23" s="188"/>
    </row>
    <row r="24" spans="1:18" ht="30" customHeight="1" x14ac:dyDescent="0.75">
      <c r="A24" s="19"/>
      <c r="B24" s="31" t="str">
        <f>'Start sheet'!B11</f>
        <v>Club 5</v>
      </c>
      <c r="C24" s="32"/>
      <c r="D24" s="32"/>
      <c r="E24" s="33"/>
      <c r="F24" s="188"/>
      <c r="G24" s="197"/>
      <c r="H24" s="38" t="str">
        <f>'Start sheet'!B12</f>
        <v>Club 6</v>
      </c>
      <c r="I24" s="32"/>
      <c r="J24" s="32"/>
      <c r="K24" s="33"/>
      <c r="L24" s="188"/>
    </row>
    <row r="25" spans="1:18" ht="5.25" customHeight="1" x14ac:dyDescent="0.7">
      <c r="A25" s="19"/>
      <c r="B25" s="34"/>
      <c r="C25" s="35"/>
      <c r="D25" s="35"/>
      <c r="E25" s="17"/>
      <c r="F25" s="42"/>
      <c r="G25" s="198"/>
      <c r="H25" s="26"/>
      <c r="I25" s="35"/>
      <c r="J25" s="35"/>
      <c r="K25" s="17"/>
      <c r="L25" s="11"/>
    </row>
    <row r="26" spans="1:18" s="13" customFormat="1" ht="46.5" customHeight="1" x14ac:dyDescent="0.55000000000000004">
      <c r="A26" s="30" t="s">
        <v>13</v>
      </c>
      <c r="B26" s="9" t="s">
        <v>2</v>
      </c>
      <c r="C26" s="10" t="s">
        <v>20</v>
      </c>
      <c r="D26" s="10" t="s">
        <v>21</v>
      </c>
      <c r="E26" s="11" t="s">
        <v>38</v>
      </c>
      <c r="F26" s="11" t="s">
        <v>1</v>
      </c>
      <c r="G26" s="198"/>
      <c r="H26" s="9" t="s">
        <v>2</v>
      </c>
      <c r="I26" s="10" t="s">
        <v>20</v>
      </c>
      <c r="J26" s="10" t="s">
        <v>21</v>
      </c>
      <c r="K26" s="11" t="s">
        <v>38</v>
      </c>
      <c r="L26" s="11" t="s">
        <v>1</v>
      </c>
      <c r="O26" s="105"/>
      <c r="P26" s="12"/>
      <c r="Q26" s="12"/>
      <c r="R26" s="9"/>
    </row>
    <row r="27" spans="1:18" ht="30" customHeight="1" x14ac:dyDescent="1.05">
      <c r="A27" s="183">
        <f>A21+TIME(0,'Start sheet'!$J$9,0)</f>
        <v>0.41666666666666652</v>
      </c>
      <c r="B27" s="94" t="str">
        <f>'Start sheet'!C30</f>
        <v>Club 5 Player 1</v>
      </c>
      <c r="C27" s="21">
        <f>'Start sheet'!D30</f>
        <v>13</v>
      </c>
      <c r="D27" s="130">
        <f>'Start sheet'!E30</f>
        <v>211.50442477876106</v>
      </c>
      <c r="E27" s="22">
        <f>'Start sheet'!F30</f>
        <v>24</v>
      </c>
      <c r="F27" s="184">
        <f>'Start sheet'!G30</f>
        <v>7</v>
      </c>
      <c r="G27" s="197"/>
      <c r="H27" s="94" t="str">
        <f>'Start sheet'!J30</f>
        <v>Club 6 Player 1</v>
      </c>
      <c r="I27" s="21">
        <f>'Start sheet'!K30</f>
        <v>13</v>
      </c>
      <c r="J27" s="130">
        <f>'Start sheet'!L30</f>
        <v>211.50442477876106</v>
      </c>
      <c r="K27" s="22">
        <f>'Start sheet'!M30</f>
        <v>24</v>
      </c>
      <c r="L27" s="184">
        <f>'Start sheet'!N30</f>
        <v>25</v>
      </c>
      <c r="O27" s="106"/>
      <c r="P27" s="107"/>
      <c r="Q27" s="107"/>
      <c r="R27" s="107"/>
    </row>
    <row r="28" spans="1:18" ht="30" customHeight="1" x14ac:dyDescent="1.05">
      <c r="A28" s="183"/>
      <c r="B28" s="94" t="str">
        <f>'Start sheet'!C31</f>
        <v>Club 5 Player 2</v>
      </c>
      <c r="C28" s="21">
        <f>'Start sheet'!D31</f>
        <v>14</v>
      </c>
      <c r="D28" s="130">
        <f>'Start sheet'!E31</f>
        <v>212.38938053097345</v>
      </c>
      <c r="E28" s="22">
        <f>'Start sheet'!F31</f>
        <v>24</v>
      </c>
      <c r="F28" s="185"/>
      <c r="G28" s="197"/>
      <c r="H28" s="94" t="str">
        <f>'Start sheet'!J31</f>
        <v>Club 6 Player 2</v>
      </c>
      <c r="I28" s="21">
        <f>'Start sheet'!K31</f>
        <v>14</v>
      </c>
      <c r="J28" s="130">
        <f>'Start sheet'!L31</f>
        <v>212.38938053097345</v>
      </c>
      <c r="K28" s="22">
        <f>'Start sheet'!M31</f>
        <v>24</v>
      </c>
      <c r="L28" s="185"/>
      <c r="O28" s="106"/>
      <c r="P28" s="107"/>
      <c r="Q28" s="107"/>
      <c r="R28" s="107"/>
    </row>
    <row r="29" spans="1:18" ht="30" customHeight="1" x14ac:dyDescent="1.05">
      <c r="A29" s="183">
        <f>A27+TIME(0,'Start sheet'!$J$9,0)</f>
        <v>0.42361111111111094</v>
      </c>
      <c r="B29" s="94" t="str">
        <f>'Start sheet'!C32</f>
        <v>Club 5 Player 3</v>
      </c>
      <c r="C29" s="21">
        <f>'Start sheet'!D32</f>
        <v>15</v>
      </c>
      <c r="D29" s="130">
        <f>'Start sheet'!E32</f>
        <v>213.27433628318585</v>
      </c>
      <c r="E29" s="22">
        <f>'Start sheet'!F32</f>
        <v>24</v>
      </c>
      <c r="F29" s="184">
        <f>'Start sheet'!G32</f>
        <v>8</v>
      </c>
      <c r="G29" s="197"/>
      <c r="H29" s="94" t="str">
        <f>'Start sheet'!J32</f>
        <v>Club 6 Player 3</v>
      </c>
      <c r="I29" s="21">
        <f>'Start sheet'!K32</f>
        <v>15</v>
      </c>
      <c r="J29" s="130">
        <f>'Start sheet'!L32</f>
        <v>213.27433628318585</v>
      </c>
      <c r="K29" s="22">
        <f>'Start sheet'!M32</f>
        <v>24</v>
      </c>
      <c r="L29" s="184">
        <f>'Start sheet'!N32</f>
        <v>26</v>
      </c>
      <c r="O29" s="106"/>
      <c r="P29" s="107"/>
      <c r="Q29" s="107"/>
      <c r="R29" s="107"/>
    </row>
    <row r="30" spans="1:18" ht="30" customHeight="1" x14ac:dyDescent="1.05">
      <c r="A30" s="183"/>
      <c r="B30" s="94" t="str">
        <f>'Start sheet'!C33</f>
        <v>Club 5 Player 4</v>
      </c>
      <c r="C30" s="21">
        <f>'Start sheet'!D33</f>
        <v>16</v>
      </c>
      <c r="D30" s="130">
        <f>'Start sheet'!E33</f>
        <v>214.15929203539824</v>
      </c>
      <c r="E30" s="22">
        <f>'Start sheet'!F33</f>
        <v>24</v>
      </c>
      <c r="F30" s="185"/>
      <c r="G30" s="197"/>
      <c r="H30" s="94" t="str">
        <f>'Start sheet'!J33</f>
        <v>Club 6 Player 4</v>
      </c>
      <c r="I30" s="21">
        <f>'Start sheet'!K33</f>
        <v>16</v>
      </c>
      <c r="J30" s="130">
        <f>'Start sheet'!L33</f>
        <v>214.15929203539824</v>
      </c>
      <c r="K30" s="22">
        <f>'Start sheet'!M33</f>
        <v>24</v>
      </c>
      <c r="L30" s="185"/>
      <c r="O30" s="106"/>
      <c r="P30" s="107"/>
      <c r="Q30" s="107"/>
      <c r="R30" s="107"/>
    </row>
    <row r="31" spans="1:18" ht="30" customHeight="1" x14ac:dyDescent="1.05">
      <c r="A31" s="183">
        <f>A29+TIME(0,'Start sheet'!$J$9,0)</f>
        <v>0.43055555555555536</v>
      </c>
      <c r="B31" s="94" t="str">
        <f>'Start sheet'!C34</f>
        <v>Club 5 Player 5</v>
      </c>
      <c r="C31" s="21">
        <f>'Start sheet'!D34</f>
        <v>17</v>
      </c>
      <c r="D31" s="130">
        <f>'Start sheet'!E34</f>
        <v>215.04424778761063</v>
      </c>
      <c r="E31" s="22">
        <f>'Start sheet'!F34</f>
        <v>24</v>
      </c>
      <c r="F31" s="184">
        <f>'Start sheet'!G34</f>
        <v>9</v>
      </c>
      <c r="G31" s="197"/>
      <c r="H31" s="94" t="str">
        <f>'Start sheet'!J34</f>
        <v>Club 6 Player 5</v>
      </c>
      <c r="I31" s="21">
        <f>'Start sheet'!K34</f>
        <v>17</v>
      </c>
      <c r="J31" s="130">
        <f>'Start sheet'!L34</f>
        <v>215.04424778761063</v>
      </c>
      <c r="K31" s="22">
        <f>'Start sheet'!M34</f>
        <v>24</v>
      </c>
      <c r="L31" s="184">
        <f>'Start sheet'!N34</f>
        <v>27</v>
      </c>
      <c r="O31" s="106"/>
      <c r="P31" s="107"/>
      <c r="Q31" s="107"/>
      <c r="R31" s="107"/>
    </row>
    <row r="32" spans="1:18" ht="30" customHeight="1" thickBot="1" x14ac:dyDescent="0.6">
      <c r="A32" s="183"/>
      <c r="B32" s="94" t="str">
        <f>'Start sheet'!C35</f>
        <v>Club 5 Player 6</v>
      </c>
      <c r="C32" s="21">
        <f>'Start sheet'!D35</f>
        <v>18</v>
      </c>
      <c r="D32" s="130">
        <f>'Start sheet'!E35</f>
        <v>215.92920353982302</v>
      </c>
      <c r="E32" s="22">
        <f>'Start sheet'!F35</f>
        <v>24</v>
      </c>
      <c r="F32" s="185"/>
      <c r="G32" s="199"/>
      <c r="H32" s="94" t="str">
        <f>'Start sheet'!J35</f>
        <v>Club 6 Player 6</v>
      </c>
      <c r="I32" s="21">
        <f>'Start sheet'!K35</f>
        <v>18</v>
      </c>
      <c r="J32" s="130">
        <f>'Start sheet'!L35</f>
        <v>215.92920353982302</v>
      </c>
      <c r="K32" s="22">
        <f>'Start sheet'!M35</f>
        <v>24</v>
      </c>
      <c r="L32" s="185"/>
    </row>
    <row r="33" spans="1:12" ht="30" customHeight="1" x14ac:dyDescent="0.7">
      <c r="A33" s="18"/>
      <c r="F33" s="188"/>
      <c r="K33" s="4" t="s">
        <v>5</v>
      </c>
      <c r="L33" s="3"/>
    </row>
    <row r="34" spans="1:12" ht="30.75" customHeight="1" x14ac:dyDescent="0.75">
      <c r="B34" s="8" t="str">
        <f>'Start sheet'!B7</f>
        <v>Club 1</v>
      </c>
      <c r="C34" s="6"/>
      <c r="D34" s="6"/>
      <c r="E34" s="5"/>
      <c r="F34" s="188"/>
      <c r="H34" s="8" t="str">
        <f>'Start sheet'!B8</f>
        <v>Club 2</v>
      </c>
      <c r="I34" s="5"/>
      <c r="J34" s="5"/>
      <c r="K34" s="6"/>
      <c r="L34" s="5"/>
    </row>
    <row r="35" spans="1:12" ht="9" customHeight="1" x14ac:dyDescent="0.7">
      <c r="A35" s="36"/>
      <c r="B35" s="3"/>
      <c r="E35"/>
      <c r="F35" s="11"/>
    </row>
    <row r="36" spans="1:12" s="13" customFormat="1" ht="39.75" customHeight="1" x14ac:dyDescent="0.55000000000000004">
      <c r="A36" s="30" t="s">
        <v>13</v>
      </c>
      <c r="B36" s="9" t="s">
        <v>2</v>
      </c>
      <c r="C36" s="10" t="s">
        <v>20</v>
      </c>
      <c r="D36" s="10" t="s">
        <v>21</v>
      </c>
      <c r="E36" s="11" t="s">
        <v>28</v>
      </c>
      <c r="F36" s="11" t="s">
        <v>1</v>
      </c>
      <c r="G36" s="9"/>
      <c r="H36" s="9" t="s">
        <v>2</v>
      </c>
      <c r="I36" s="10" t="s">
        <v>20</v>
      </c>
      <c r="J36" s="10" t="s">
        <v>21</v>
      </c>
      <c r="K36" s="11" t="s">
        <v>28</v>
      </c>
      <c r="L36" s="12" t="s">
        <v>1</v>
      </c>
    </row>
    <row r="37" spans="1:12" ht="30" customHeight="1" x14ac:dyDescent="0.55000000000000004">
      <c r="A37" s="183">
        <f>'Start sheet'!A37</f>
        <v>0.58333333333333337</v>
      </c>
      <c r="B37" s="94" t="str">
        <f>'Start sheet'!C37</f>
        <v>Club 1 Player 7</v>
      </c>
      <c r="C37" s="21">
        <f>'Start sheet'!D37</f>
        <v>19</v>
      </c>
      <c r="D37" s="130">
        <f>'Start sheet'!E37</f>
        <v>216.81415929203541</v>
      </c>
      <c r="E37" s="22">
        <f>'Start sheet'!F37</f>
        <v>24</v>
      </c>
      <c r="F37" s="184">
        <f>'Start sheet'!G37</f>
        <v>10</v>
      </c>
      <c r="G37" s="186"/>
      <c r="H37" s="95" t="str">
        <f>'Start sheet'!J37</f>
        <v>Club 2 Player 7</v>
      </c>
      <c r="I37" s="53">
        <f>'Start sheet'!K37</f>
        <v>19</v>
      </c>
      <c r="J37" s="130">
        <f>'Start sheet'!L37</f>
        <v>216.81415929203541</v>
      </c>
      <c r="K37" s="155">
        <f>'Start sheet'!M37</f>
        <v>24</v>
      </c>
      <c r="L37" s="184">
        <f>'Start sheet'!N37</f>
        <v>28</v>
      </c>
    </row>
    <row r="38" spans="1:12" ht="30" customHeight="1" x14ac:dyDescent="0.55000000000000004">
      <c r="A38" s="183"/>
      <c r="B38" s="94" t="str">
        <f>'Start sheet'!C38</f>
        <v>Club 1 Player 8</v>
      </c>
      <c r="C38" s="21">
        <f>'Start sheet'!D38</f>
        <v>20</v>
      </c>
      <c r="D38" s="130">
        <f>'Start sheet'!E38</f>
        <v>217.69911504424778</v>
      </c>
      <c r="E38" s="22">
        <f>'Start sheet'!F38</f>
        <v>24</v>
      </c>
      <c r="F38" s="185"/>
      <c r="G38" s="186"/>
      <c r="H38" s="95" t="str">
        <f>'Start sheet'!J38</f>
        <v>Club 2 Player 8</v>
      </c>
      <c r="I38" s="53">
        <f>'Start sheet'!K38</f>
        <v>20</v>
      </c>
      <c r="J38" s="130">
        <f>'Start sheet'!L38</f>
        <v>217.69911504424778</v>
      </c>
      <c r="K38" s="155">
        <f>'Start sheet'!M38</f>
        <v>24</v>
      </c>
      <c r="L38" s="185"/>
    </row>
    <row r="39" spans="1:12" ht="30" customHeight="1" x14ac:dyDescent="0.55000000000000004">
      <c r="A39" s="183">
        <f>A37+TIME(0,'Start sheet'!$J$9,0)</f>
        <v>0.59027777777777779</v>
      </c>
      <c r="B39" s="94" t="str">
        <f>'Start sheet'!C39</f>
        <v>Club 1 Player 9</v>
      </c>
      <c r="C39" s="21">
        <f>'Start sheet'!D39</f>
        <v>21</v>
      </c>
      <c r="D39" s="130">
        <f>'Start sheet'!E39</f>
        <v>218.58407079646017</v>
      </c>
      <c r="E39" s="22">
        <f>'Start sheet'!F39</f>
        <v>24</v>
      </c>
      <c r="F39" s="184">
        <f>'Start sheet'!G39</f>
        <v>11</v>
      </c>
      <c r="G39" s="186"/>
      <c r="H39" s="95" t="str">
        <f>'Start sheet'!J39</f>
        <v>Club 2 Player 9</v>
      </c>
      <c r="I39" s="53">
        <f>'Start sheet'!K39</f>
        <v>21</v>
      </c>
      <c r="J39" s="130">
        <f>'Start sheet'!L39</f>
        <v>218.58407079646017</v>
      </c>
      <c r="K39" s="155">
        <f>'Start sheet'!M39</f>
        <v>24</v>
      </c>
      <c r="L39" s="184">
        <f>'Start sheet'!N39</f>
        <v>29</v>
      </c>
    </row>
    <row r="40" spans="1:12" ht="30" customHeight="1" x14ac:dyDescent="0.55000000000000004">
      <c r="A40" s="183"/>
      <c r="B40" s="94" t="str">
        <f>'Start sheet'!C40</f>
        <v>Club 1 Player 10</v>
      </c>
      <c r="C40" s="21">
        <f>'Start sheet'!D40</f>
        <v>22</v>
      </c>
      <c r="D40" s="130">
        <f>'Start sheet'!E40</f>
        <v>219.46902654867256</v>
      </c>
      <c r="E40" s="22">
        <f>'Start sheet'!F40</f>
        <v>24</v>
      </c>
      <c r="F40" s="185"/>
      <c r="G40" s="186"/>
      <c r="H40" s="95" t="str">
        <f>'Start sheet'!J40</f>
        <v>Club 2 Player 10</v>
      </c>
      <c r="I40" s="53">
        <f>'Start sheet'!K40</f>
        <v>22</v>
      </c>
      <c r="J40" s="130">
        <f>'Start sheet'!L40</f>
        <v>219.46902654867256</v>
      </c>
      <c r="K40" s="155">
        <f>'Start sheet'!M40</f>
        <v>24</v>
      </c>
      <c r="L40" s="185"/>
    </row>
    <row r="41" spans="1:12" ht="30" customHeight="1" x14ac:dyDescent="0.55000000000000004">
      <c r="A41" s="183">
        <f>A39+TIME(0,'Start sheet'!$J$9,0)</f>
        <v>0.59722222222222221</v>
      </c>
      <c r="B41" s="94" t="str">
        <f>'Start sheet'!C41</f>
        <v>Club 1 Player 11</v>
      </c>
      <c r="C41" s="21">
        <f>'Start sheet'!D41</f>
        <v>23</v>
      </c>
      <c r="D41" s="130">
        <f>'Start sheet'!E41</f>
        <v>220.35398230088495</v>
      </c>
      <c r="E41" s="22">
        <f>'Start sheet'!F41</f>
        <v>24</v>
      </c>
      <c r="F41" s="184">
        <f>'Start sheet'!G41</f>
        <v>12</v>
      </c>
      <c r="G41" s="186"/>
      <c r="H41" s="95" t="str">
        <f>'Start sheet'!J41</f>
        <v>Club 2 Player 11</v>
      </c>
      <c r="I41" s="53">
        <f>'Start sheet'!K41</f>
        <v>23</v>
      </c>
      <c r="J41" s="130">
        <f>'Start sheet'!L41</f>
        <v>220.35398230088495</v>
      </c>
      <c r="K41" s="155">
        <f>'Start sheet'!M41</f>
        <v>24</v>
      </c>
      <c r="L41" s="184">
        <f>'Start sheet'!N41</f>
        <v>30</v>
      </c>
    </row>
    <row r="42" spans="1:12" ht="30" customHeight="1" x14ac:dyDescent="0.55000000000000004">
      <c r="A42" s="183"/>
      <c r="B42" s="94" t="str">
        <f>'Start sheet'!C42</f>
        <v>Club 1 Player 12</v>
      </c>
      <c r="C42" s="21">
        <f>'Start sheet'!D42</f>
        <v>24</v>
      </c>
      <c r="D42" s="130">
        <f>'Start sheet'!E42</f>
        <v>221.23893805309734</v>
      </c>
      <c r="E42" s="22">
        <f>'Start sheet'!F42</f>
        <v>24</v>
      </c>
      <c r="F42" s="185"/>
      <c r="G42" s="186"/>
      <c r="H42" s="95" t="str">
        <f>'Start sheet'!J42</f>
        <v>Club 2 Player 12</v>
      </c>
      <c r="I42" s="53">
        <f>'Start sheet'!K42</f>
        <v>24</v>
      </c>
      <c r="J42" s="130">
        <f>'Start sheet'!L42</f>
        <v>221.23893805309734</v>
      </c>
      <c r="K42" s="155">
        <f>'Start sheet'!M42</f>
        <v>24</v>
      </c>
      <c r="L42" s="185"/>
    </row>
    <row r="43" spans="1:12" ht="36.9" customHeight="1" x14ac:dyDescent="0.7">
      <c r="A43" s="18"/>
      <c r="F43" s="188"/>
      <c r="K43" s="4" t="s">
        <v>5</v>
      </c>
      <c r="L43" s="3"/>
    </row>
    <row r="44" spans="1:12" ht="36.9" customHeight="1" x14ac:dyDescent="0.7">
      <c r="A44" s="18"/>
      <c r="F44" s="188"/>
      <c r="K44" s="4"/>
      <c r="L44" s="3"/>
    </row>
    <row r="45" spans="1:12" ht="30" customHeight="1" x14ac:dyDescent="0.75">
      <c r="B45" s="8" t="str">
        <f>'Start sheet'!B9</f>
        <v>Club 3</v>
      </c>
      <c r="C45" s="6"/>
      <c r="D45" s="6"/>
      <c r="E45" s="5"/>
      <c r="F45" s="188"/>
      <c r="H45" s="8" t="str">
        <f>'Start sheet'!B10</f>
        <v>Club 4</v>
      </c>
      <c r="I45" s="5"/>
      <c r="J45" s="5"/>
      <c r="K45" s="6"/>
      <c r="L45" s="5"/>
    </row>
    <row r="46" spans="1:12" ht="8.4" customHeight="1" x14ac:dyDescent="0.7">
      <c r="A46" s="36"/>
      <c r="B46" s="3"/>
      <c r="E46"/>
      <c r="F46" s="11"/>
    </row>
    <row r="47" spans="1:12" ht="37.799999999999997" customHeight="1" x14ac:dyDescent="0.55000000000000004">
      <c r="A47" s="30" t="s">
        <v>13</v>
      </c>
      <c r="B47" s="9" t="s">
        <v>2</v>
      </c>
      <c r="C47" s="10" t="s">
        <v>20</v>
      </c>
      <c r="D47" s="10" t="s">
        <v>21</v>
      </c>
      <c r="E47" s="11" t="s">
        <v>28</v>
      </c>
      <c r="F47" s="11" t="s">
        <v>1</v>
      </c>
      <c r="G47" s="9"/>
      <c r="H47" s="9" t="s">
        <v>2</v>
      </c>
      <c r="I47" s="10" t="s">
        <v>20</v>
      </c>
      <c r="J47" s="10" t="s">
        <v>21</v>
      </c>
      <c r="K47" s="11" t="s">
        <v>28</v>
      </c>
      <c r="L47" s="12" t="s">
        <v>1</v>
      </c>
    </row>
    <row r="48" spans="1:12" ht="30" customHeight="1" x14ac:dyDescent="0.55000000000000004">
      <c r="A48" s="183">
        <f>A41+TIME(0,'Start sheet'!$J$9,0)</f>
        <v>0.60416666666666663</v>
      </c>
      <c r="B48" s="94" t="str">
        <f>'Start sheet'!C44</f>
        <v>Club 3 Player 7</v>
      </c>
      <c r="C48" s="21">
        <f>'Start sheet'!D44</f>
        <v>25</v>
      </c>
      <c r="D48" s="130">
        <f>'Start sheet'!E44</f>
        <v>222.12389380530973</v>
      </c>
      <c r="E48" s="22">
        <f>'Start sheet'!F44</f>
        <v>24</v>
      </c>
      <c r="F48" s="184">
        <f>'Start sheet'!G44</f>
        <v>13</v>
      </c>
      <c r="G48" s="186"/>
      <c r="H48" s="95" t="str">
        <f>'Start sheet'!J44</f>
        <v>Club 4 Player 7</v>
      </c>
      <c r="I48" s="53">
        <f>'Start sheet'!K44</f>
        <v>25</v>
      </c>
      <c r="J48" s="130">
        <f>'Start sheet'!L44</f>
        <v>222.12389380530973</v>
      </c>
      <c r="K48" s="155">
        <f>'Start sheet'!M44</f>
        <v>24</v>
      </c>
      <c r="L48" s="184">
        <f>'Start sheet'!N44</f>
        <v>31</v>
      </c>
    </row>
    <row r="49" spans="1:12" ht="30" customHeight="1" x14ac:dyDescent="0.55000000000000004">
      <c r="A49" s="183"/>
      <c r="B49" s="94" t="str">
        <f>'Start sheet'!C45</f>
        <v>Club 3 Player 8</v>
      </c>
      <c r="C49" s="21">
        <f>'Start sheet'!D45</f>
        <v>26</v>
      </c>
      <c r="D49" s="130">
        <f>'Start sheet'!E45</f>
        <v>223.00884955752213</v>
      </c>
      <c r="E49" s="22">
        <f>'Start sheet'!F45</f>
        <v>24</v>
      </c>
      <c r="F49" s="185"/>
      <c r="G49" s="186"/>
      <c r="H49" s="95" t="str">
        <f>'Start sheet'!J45</f>
        <v>Club 4 Player 8</v>
      </c>
      <c r="I49" s="53">
        <f>'Start sheet'!K45</f>
        <v>26</v>
      </c>
      <c r="J49" s="130">
        <f>'Start sheet'!L45</f>
        <v>223.00884955752213</v>
      </c>
      <c r="K49" s="155">
        <f>'Start sheet'!M45</f>
        <v>24</v>
      </c>
      <c r="L49" s="185"/>
    </row>
    <row r="50" spans="1:12" ht="30" customHeight="1" x14ac:dyDescent="0.55000000000000004">
      <c r="A50" s="183">
        <f>A48+TIME(0,'Start sheet'!$J$9,0)</f>
        <v>0.61111111111111105</v>
      </c>
      <c r="B50" s="94" t="str">
        <f>'Start sheet'!C46</f>
        <v>Club 3 Player 9</v>
      </c>
      <c r="C50" s="21">
        <f>'Start sheet'!D46</f>
        <v>27</v>
      </c>
      <c r="D50" s="130">
        <f>'Start sheet'!E46</f>
        <v>223.89380530973452</v>
      </c>
      <c r="E50" s="22">
        <f>'Start sheet'!F46</f>
        <v>24</v>
      </c>
      <c r="F50" s="184">
        <f>'Start sheet'!G46</f>
        <v>50</v>
      </c>
      <c r="G50" s="186"/>
      <c r="H50" s="95" t="str">
        <f>'Start sheet'!J46</f>
        <v>Club 4 Player 9</v>
      </c>
      <c r="I50" s="53">
        <f>'Start sheet'!K46</f>
        <v>27</v>
      </c>
      <c r="J50" s="130">
        <f>'Start sheet'!L46</f>
        <v>223.89380530973452</v>
      </c>
      <c r="K50" s="155">
        <f>'Start sheet'!M46</f>
        <v>24</v>
      </c>
      <c r="L50" s="184">
        <f>'Start sheet'!N46</f>
        <v>32</v>
      </c>
    </row>
    <row r="51" spans="1:12" ht="30" customHeight="1" x14ac:dyDescent="0.55000000000000004">
      <c r="A51" s="183"/>
      <c r="B51" s="94" t="str">
        <f>'Start sheet'!C47</f>
        <v>Club 3 Player 10</v>
      </c>
      <c r="C51" s="21">
        <f>'Start sheet'!D47</f>
        <v>28</v>
      </c>
      <c r="D51" s="130">
        <f>'Start sheet'!E47</f>
        <v>224.77876106194691</v>
      </c>
      <c r="E51" s="22">
        <f>'Start sheet'!F47</f>
        <v>24</v>
      </c>
      <c r="F51" s="185"/>
      <c r="G51" s="186"/>
      <c r="H51" s="95" t="str">
        <f>'Start sheet'!J47</f>
        <v>Club 4 Player 10</v>
      </c>
      <c r="I51" s="53">
        <f>'Start sheet'!K47</f>
        <v>28</v>
      </c>
      <c r="J51" s="130">
        <f>'Start sheet'!L47</f>
        <v>224.77876106194691</v>
      </c>
      <c r="K51" s="155">
        <f>'Start sheet'!M47</f>
        <v>24</v>
      </c>
      <c r="L51" s="185"/>
    </row>
    <row r="52" spans="1:12" ht="30" customHeight="1" x14ac:dyDescent="0.55000000000000004">
      <c r="A52" s="183">
        <f>A50+TIME(0,'Start sheet'!$J$9,0)</f>
        <v>0.61805555555555547</v>
      </c>
      <c r="B52" s="94" t="str">
        <f>'Start sheet'!C48</f>
        <v>Club 3 Player 11</v>
      </c>
      <c r="C52" s="21">
        <f>'Start sheet'!D48</f>
        <v>1</v>
      </c>
      <c r="D52" s="130">
        <f>'Start sheet'!E48</f>
        <v>200.88495575221239</v>
      </c>
      <c r="E52" s="22">
        <f>'Start sheet'!F48</f>
        <v>24</v>
      </c>
      <c r="F52" s="184">
        <f>'Start sheet'!G48</f>
        <v>15</v>
      </c>
      <c r="G52" s="186"/>
      <c r="H52" s="95" t="str">
        <f>'Start sheet'!J48</f>
        <v>Club 4 Player 11</v>
      </c>
      <c r="I52" s="53">
        <f>'Start sheet'!K48</f>
        <v>1</v>
      </c>
      <c r="J52" s="130">
        <f>'Start sheet'!L48</f>
        <v>200.88495575221239</v>
      </c>
      <c r="K52" s="155">
        <f>'Start sheet'!M48</f>
        <v>24</v>
      </c>
      <c r="L52" s="184">
        <f>'Start sheet'!N48</f>
        <v>33</v>
      </c>
    </row>
    <row r="53" spans="1:12" ht="30" customHeight="1" x14ac:dyDescent="0.55000000000000004">
      <c r="A53" s="183"/>
      <c r="B53" s="94" t="str">
        <f>'Start sheet'!C49</f>
        <v>Club 3 Player 12</v>
      </c>
      <c r="C53" s="21">
        <f>'Start sheet'!D49</f>
        <v>2</v>
      </c>
      <c r="D53" s="130">
        <f>'Start sheet'!E49</f>
        <v>201.76991150442478</v>
      </c>
      <c r="E53" s="22">
        <f>'Start sheet'!F49</f>
        <v>24</v>
      </c>
      <c r="F53" s="185"/>
      <c r="G53" s="186"/>
      <c r="H53" s="95" t="str">
        <f>'Start sheet'!J49</f>
        <v>Club 4 Player 12</v>
      </c>
      <c r="I53" s="53">
        <f>'Start sheet'!K49</f>
        <v>2</v>
      </c>
      <c r="J53" s="130">
        <f>'Start sheet'!L49</f>
        <v>201.76991150442478</v>
      </c>
      <c r="K53" s="155">
        <f>'Start sheet'!M49</f>
        <v>24</v>
      </c>
      <c r="L53" s="185"/>
    </row>
    <row r="54" spans="1:12" ht="30" customHeight="1" x14ac:dyDescent="0.7">
      <c r="A54" s="18"/>
      <c r="F54" s="188"/>
      <c r="K54" s="4" t="s">
        <v>5</v>
      </c>
      <c r="L54" s="3"/>
    </row>
    <row r="55" spans="1:12" ht="30" customHeight="1" x14ac:dyDescent="0.75">
      <c r="B55" s="8" t="str">
        <f>'Start sheet'!B11</f>
        <v>Club 5</v>
      </c>
      <c r="C55" s="6"/>
      <c r="D55" s="6"/>
      <c r="E55" s="5"/>
      <c r="F55" s="188"/>
      <c r="H55" s="8" t="str">
        <f>'Start sheet'!B12</f>
        <v>Club 6</v>
      </c>
      <c r="I55" s="5"/>
      <c r="J55" s="5"/>
      <c r="K55" s="6"/>
      <c r="L55" s="5"/>
    </row>
    <row r="56" spans="1:12" ht="11.4" customHeight="1" x14ac:dyDescent="0.7">
      <c r="A56" s="36"/>
      <c r="B56" s="3"/>
      <c r="E56"/>
      <c r="F56" s="11"/>
    </row>
    <row r="57" spans="1:12" ht="37.200000000000003" customHeight="1" x14ac:dyDescent="0.55000000000000004">
      <c r="A57" s="30" t="s">
        <v>13</v>
      </c>
      <c r="B57" s="9" t="s">
        <v>2</v>
      </c>
      <c r="C57" s="10" t="s">
        <v>20</v>
      </c>
      <c r="D57" s="10" t="s">
        <v>21</v>
      </c>
      <c r="E57" s="11" t="s">
        <v>28</v>
      </c>
      <c r="F57" s="11" t="s">
        <v>1</v>
      </c>
      <c r="G57" s="9"/>
      <c r="H57" s="9" t="s">
        <v>2</v>
      </c>
      <c r="I57" s="10" t="s">
        <v>20</v>
      </c>
      <c r="J57" s="10" t="s">
        <v>21</v>
      </c>
      <c r="K57" s="11" t="s">
        <v>28</v>
      </c>
      <c r="L57" s="12" t="s">
        <v>1</v>
      </c>
    </row>
    <row r="58" spans="1:12" ht="30" customHeight="1" x14ac:dyDescent="0.55000000000000004">
      <c r="A58" s="183">
        <f>A52+TIME(0,'Start sheet'!$J$9,0)</f>
        <v>0.62499999999999989</v>
      </c>
      <c r="B58" s="94" t="str">
        <f>'Start sheet'!C51</f>
        <v>Club 5 Player 7</v>
      </c>
      <c r="C58" s="21">
        <f>'Start sheet'!D51</f>
        <v>3</v>
      </c>
      <c r="D58" s="130">
        <f>'Start sheet'!E51</f>
        <v>202.65486725663717</v>
      </c>
      <c r="E58" s="22">
        <f>'Start sheet'!F51</f>
        <v>24</v>
      </c>
      <c r="F58" s="184">
        <f>'Start sheet'!G51</f>
        <v>16</v>
      </c>
      <c r="G58" s="186"/>
      <c r="H58" s="95" t="str">
        <f>'Start sheet'!J51</f>
        <v>Club 6 Player 7</v>
      </c>
      <c r="I58" s="53">
        <f>'Start sheet'!K51</f>
        <v>3</v>
      </c>
      <c r="J58" s="130">
        <f>'Start sheet'!L51</f>
        <v>202.65486725663717</v>
      </c>
      <c r="K58" s="155">
        <f>'Start sheet'!M51</f>
        <v>24</v>
      </c>
      <c r="L58" s="184">
        <f>'Start sheet'!N51</f>
        <v>34</v>
      </c>
    </row>
    <row r="59" spans="1:12" ht="30" customHeight="1" x14ac:dyDescent="0.55000000000000004">
      <c r="A59" s="183"/>
      <c r="B59" s="94" t="str">
        <f>'Start sheet'!C52</f>
        <v>Club 5 Player 8</v>
      </c>
      <c r="C59" s="21">
        <f>'Start sheet'!D52</f>
        <v>4</v>
      </c>
      <c r="D59" s="130">
        <f>'Start sheet'!E52</f>
        <v>203.53982300884957</v>
      </c>
      <c r="E59" s="22">
        <f>'Start sheet'!F52</f>
        <v>24</v>
      </c>
      <c r="F59" s="185"/>
      <c r="G59" s="186"/>
      <c r="H59" s="95" t="str">
        <f>'Start sheet'!J52</f>
        <v>Club 6 Player 8</v>
      </c>
      <c r="I59" s="53">
        <f>'Start sheet'!K52</f>
        <v>4</v>
      </c>
      <c r="J59" s="130">
        <f>'Start sheet'!L52</f>
        <v>203.53982300884957</v>
      </c>
      <c r="K59" s="155">
        <f>'Start sheet'!M52</f>
        <v>24</v>
      </c>
      <c r="L59" s="185"/>
    </row>
    <row r="60" spans="1:12" ht="30" customHeight="1" x14ac:dyDescent="0.55000000000000004">
      <c r="A60" s="183">
        <f>A58+TIME(0,'Start sheet'!$J$9,0)</f>
        <v>0.63194444444444431</v>
      </c>
      <c r="B60" s="94" t="str">
        <f>'Start sheet'!C53</f>
        <v>Club 5 Player 9</v>
      </c>
      <c r="C60" s="21">
        <f>'Start sheet'!D53</f>
        <v>5</v>
      </c>
      <c r="D60" s="130">
        <f>'Start sheet'!E53</f>
        <v>204.42477876106196</v>
      </c>
      <c r="E60" s="22">
        <f>'Start sheet'!F53</f>
        <v>24</v>
      </c>
      <c r="F60" s="184">
        <f>'Start sheet'!G53</f>
        <v>17</v>
      </c>
      <c r="G60" s="186"/>
      <c r="H60" s="95" t="str">
        <f>'Start sheet'!J53</f>
        <v>Club 6 Player 9</v>
      </c>
      <c r="I60" s="53">
        <f>'Start sheet'!K53</f>
        <v>5</v>
      </c>
      <c r="J60" s="130">
        <f>'Start sheet'!L53</f>
        <v>204.42477876106196</v>
      </c>
      <c r="K60" s="155">
        <f>'Start sheet'!M53</f>
        <v>24</v>
      </c>
      <c r="L60" s="184">
        <f>'Start sheet'!N53</f>
        <v>35</v>
      </c>
    </row>
    <row r="61" spans="1:12" ht="30" customHeight="1" x14ac:dyDescent="0.55000000000000004">
      <c r="A61" s="183"/>
      <c r="B61" s="94" t="str">
        <f>'Start sheet'!C54</f>
        <v>Club 5 Player 10</v>
      </c>
      <c r="C61" s="21">
        <f>'Start sheet'!D54</f>
        <v>6</v>
      </c>
      <c r="D61" s="130">
        <f>'Start sheet'!E54</f>
        <v>205.30973451327435</v>
      </c>
      <c r="E61" s="22">
        <f>'Start sheet'!F54</f>
        <v>24</v>
      </c>
      <c r="F61" s="185"/>
      <c r="G61" s="186"/>
      <c r="H61" s="95" t="str">
        <f>'Start sheet'!J54</f>
        <v>Club 6 Player 10</v>
      </c>
      <c r="I61" s="53">
        <f>'Start sheet'!K54</f>
        <v>6</v>
      </c>
      <c r="J61" s="130">
        <f>'Start sheet'!L54</f>
        <v>205.30973451327435</v>
      </c>
      <c r="K61" s="155">
        <f>'Start sheet'!M54</f>
        <v>24</v>
      </c>
      <c r="L61" s="185"/>
    </row>
    <row r="62" spans="1:12" ht="30" customHeight="1" x14ac:dyDescent="0.55000000000000004">
      <c r="A62" s="183">
        <f>A60+TIME(0,'Start sheet'!$J$9,0)</f>
        <v>0.63888888888888873</v>
      </c>
      <c r="B62" s="94" t="str">
        <f>'Start sheet'!C55</f>
        <v>Club 5 Player 11</v>
      </c>
      <c r="C62" s="21">
        <f>'Start sheet'!D55</f>
        <v>7</v>
      </c>
      <c r="D62" s="130">
        <f>'Start sheet'!E55</f>
        <v>206.19469026548671</v>
      </c>
      <c r="E62" s="22">
        <f>'Start sheet'!F55</f>
        <v>24</v>
      </c>
      <c r="F62" s="184">
        <f>'Start sheet'!G55</f>
        <v>18</v>
      </c>
      <c r="G62" s="186"/>
      <c r="H62" s="95" t="str">
        <f>'Start sheet'!J55</f>
        <v>Club 6 Player 11</v>
      </c>
      <c r="I62" s="53">
        <f>'Start sheet'!K55</f>
        <v>7</v>
      </c>
      <c r="J62" s="130">
        <f>'Start sheet'!L55</f>
        <v>206.19469026548671</v>
      </c>
      <c r="K62" s="155">
        <f>'Start sheet'!M55</f>
        <v>24</v>
      </c>
      <c r="L62" s="184">
        <f>'Start sheet'!N55</f>
        <v>36</v>
      </c>
    </row>
    <row r="63" spans="1:12" ht="30" customHeight="1" x14ac:dyDescent="0.55000000000000004">
      <c r="A63" s="183"/>
      <c r="B63" s="94" t="str">
        <f>'Start sheet'!C56</f>
        <v>Club 5 Player 12</v>
      </c>
      <c r="C63" s="21">
        <f>'Start sheet'!D56</f>
        <v>8</v>
      </c>
      <c r="D63" s="130">
        <f>'Start sheet'!E56</f>
        <v>207.0796460176991</v>
      </c>
      <c r="E63" s="22">
        <f>'Start sheet'!F56</f>
        <v>24</v>
      </c>
      <c r="F63" s="185"/>
      <c r="G63" s="186"/>
      <c r="H63" s="95" t="str">
        <f>'Start sheet'!J56</f>
        <v>Club 6 Player 12</v>
      </c>
      <c r="I63" s="53">
        <f>'Start sheet'!K56</f>
        <v>8</v>
      </c>
      <c r="J63" s="130">
        <f>'Start sheet'!L56</f>
        <v>207.0796460176991</v>
      </c>
      <c r="K63" s="155">
        <f>'Start sheet'!M56</f>
        <v>24</v>
      </c>
      <c r="L63" s="185"/>
    </row>
    <row r="64" spans="1:12" ht="30" customHeight="1" x14ac:dyDescent="0.55000000000000004">
      <c r="A64" s="19"/>
      <c r="B64" s="149"/>
      <c r="C64" s="150"/>
      <c r="D64" s="151"/>
      <c r="E64" s="152"/>
      <c r="F64" s="153"/>
      <c r="G64" s="150"/>
      <c r="H64" s="154"/>
      <c r="I64" s="153"/>
      <c r="J64" s="151"/>
      <c r="K64" s="157"/>
      <c r="L64" s="153"/>
    </row>
    <row r="65" spans="1:12" ht="30" customHeight="1" x14ac:dyDescent="0.55000000000000004">
      <c r="A65" s="19"/>
      <c r="B65" s="149"/>
      <c r="C65" s="150"/>
      <c r="D65" s="151"/>
      <c r="E65" s="152"/>
      <c r="F65" s="153"/>
      <c r="G65" s="150"/>
      <c r="H65" s="154"/>
      <c r="I65" s="153"/>
      <c r="J65" s="151"/>
      <c r="K65" s="157"/>
      <c r="L65" s="153"/>
    </row>
    <row r="66" spans="1:12" ht="30" customHeight="1" x14ac:dyDescent="0.55000000000000004">
      <c r="A66" s="19"/>
      <c r="B66" s="149"/>
      <c r="C66" s="150"/>
      <c r="D66" s="151"/>
      <c r="E66" s="152"/>
      <c r="F66" s="153"/>
      <c r="G66" s="150"/>
      <c r="H66" s="154"/>
      <c r="I66" s="153"/>
      <c r="J66" s="151"/>
      <c r="K66" s="157"/>
      <c r="L66" s="153"/>
    </row>
    <row r="67" spans="1:12" ht="30" customHeight="1" x14ac:dyDescent="0.55000000000000004">
      <c r="A67" s="19"/>
      <c r="B67" s="149"/>
      <c r="C67" s="150"/>
      <c r="D67" s="151"/>
      <c r="E67" s="152"/>
      <c r="F67" s="153"/>
      <c r="G67" s="150"/>
      <c r="H67" s="154"/>
      <c r="I67" s="153"/>
      <c r="J67" s="151"/>
      <c r="K67" s="157"/>
      <c r="L67" s="153"/>
    </row>
    <row r="68" spans="1:12" ht="30" customHeight="1" x14ac:dyDescent="0.55000000000000004">
      <c r="A68" s="19"/>
      <c r="B68" s="149"/>
      <c r="C68" s="150"/>
      <c r="D68" s="151"/>
      <c r="E68" s="152"/>
      <c r="F68" s="153"/>
      <c r="G68" s="150"/>
      <c r="H68" s="154"/>
      <c r="I68" s="153"/>
      <c r="J68" s="151"/>
      <c r="K68" s="157"/>
      <c r="L68" s="153"/>
    </row>
    <row r="69" spans="1:12" ht="30" customHeight="1" x14ac:dyDescent="0.7">
      <c r="A69" s="18"/>
    </row>
    <row r="70" spans="1:12" ht="30" customHeight="1" thickBot="1" x14ac:dyDescent="0.75"/>
    <row r="71" spans="1:12" ht="30" customHeight="1" x14ac:dyDescent="0.55000000000000004">
      <c r="A71" s="202" t="s">
        <v>0</v>
      </c>
      <c r="B71" s="203"/>
      <c r="C71" s="200" t="s">
        <v>36</v>
      </c>
      <c r="D71" s="201"/>
      <c r="E71" s="103" t="s">
        <v>37</v>
      </c>
      <c r="F71" s="189" t="s">
        <v>23</v>
      </c>
      <c r="G71" s="190"/>
      <c r="I71" s="187" t="s">
        <v>49</v>
      </c>
      <c r="J71" s="187"/>
      <c r="K71" s="187"/>
      <c r="L71" s="187"/>
    </row>
    <row r="72" spans="1:12" ht="30" customHeight="1" x14ac:dyDescent="1.05">
      <c r="A72" s="204" t="str">
        <f>'Start sheet'!B7</f>
        <v>Club 1</v>
      </c>
      <c r="B72" s="205"/>
      <c r="C72" s="206">
        <f>'Start sheet'!C7</f>
        <v>38</v>
      </c>
      <c r="D72" s="206"/>
      <c r="E72" s="102">
        <f>'Start sheet'!D7</f>
        <v>0</v>
      </c>
      <c r="F72" s="191">
        <f>'Start sheet'!E7</f>
        <v>1</v>
      </c>
      <c r="G72" s="192"/>
      <c r="I72" s="187"/>
      <c r="J72" s="187"/>
      <c r="K72" s="187"/>
      <c r="L72" s="187"/>
    </row>
    <row r="73" spans="1:12" ht="30" customHeight="1" x14ac:dyDescent="1.05">
      <c r="A73" s="204" t="str">
        <f>'Start sheet'!B8</f>
        <v>Club 2</v>
      </c>
      <c r="B73" s="205"/>
      <c r="C73" s="206">
        <f>'Start sheet'!C8</f>
        <v>128</v>
      </c>
      <c r="D73" s="206"/>
      <c r="E73" s="102">
        <f>'Start sheet'!D8</f>
        <v>0</v>
      </c>
      <c r="F73" s="207">
        <f>'Start sheet'!E8</f>
        <v>19</v>
      </c>
      <c r="G73" s="192"/>
      <c r="I73" s="187"/>
      <c r="J73" s="187"/>
      <c r="K73" s="187"/>
      <c r="L73" s="187"/>
    </row>
    <row r="74" spans="1:12" ht="30" customHeight="1" x14ac:dyDescent="1.05">
      <c r="A74" s="204" t="str">
        <f>'Start sheet'!B9</f>
        <v>Club 3</v>
      </c>
      <c r="B74" s="205"/>
      <c r="C74" s="206">
        <f>'Start sheet'!C9</f>
        <v>89</v>
      </c>
      <c r="D74" s="206"/>
      <c r="E74" s="102">
        <f>'Start sheet'!D9</f>
        <v>0</v>
      </c>
      <c r="F74" s="207">
        <f>'Start sheet'!E9</f>
        <v>4</v>
      </c>
      <c r="G74" s="192"/>
      <c r="I74" s="187"/>
      <c r="J74" s="187"/>
      <c r="K74" s="187"/>
      <c r="L74" s="187"/>
    </row>
    <row r="75" spans="1:12" ht="30" customHeight="1" x14ac:dyDescent="1.05">
      <c r="A75" s="204" t="str">
        <f>'Start sheet'!B10</f>
        <v>Club 4</v>
      </c>
      <c r="B75" s="205"/>
      <c r="C75" s="206">
        <f>'Start sheet'!C10</f>
        <v>143</v>
      </c>
      <c r="D75" s="206"/>
      <c r="E75" s="102">
        <f>'Start sheet'!D10</f>
        <v>0</v>
      </c>
      <c r="F75" s="191">
        <f>'Start sheet'!E10</f>
        <v>22</v>
      </c>
      <c r="G75" s="192"/>
      <c r="I75" s="187"/>
      <c r="J75" s="187"/>
      <c r="K75" s="187"/>
      <c r="L75" s="187"/>
    </row>
    <row r="76" spans="1:12" ht="30" customHeight="1" x14ac:dyDescent="1.05">
      <c r="A76" s="204" t="str">
        <f>'Start sheet'!B11</f>
        <v>Club 5</v>
      </c>
      <c r="B76" s="205"/>
      <c r="C76" s="206">
        <f>'Start sheet'!C11</f>
        <v>68</v>
      </c>
      <c r="D76" s="206"/>
      <c r="E76" s="102">
        <f>'Start sheet'!D11</f>
        <v>0</v>
      </c>
      <c r="F76" s="191">
        <f>'Start sheet'!E11</f>
        <v>7</v>
      </c>
      <c r="G76" s="192"/>
      <c r="I76" s="187"/>
      <c r="J76" s="187"/>
      <c r="K76" s="187"/>
      <c r="L76" s="187"/>
    </row>
    <row r="77" spans="1:12" ht="30" customHeight="1" thickBot="1" x14ac:dyDescent="1.1000000000000001">
      <c r="A77" s="208" t="str">
        <f>'Start sheet'!B12</f>
        <v>Club 6</v>
      </c>
      <c r="B77" s="209"/>
      <c r="C77" s="210">
        <f>'Start sheet'!C12</f>
        <v>158</v>
      </c>
      <c r="D77" s="210"/>
      <c r="E77" s="104">
        <f>'Start sheet'!D12</f>
        <v>0</v>
      </c>
      <c r="F77" s="211">
        <f>'Start sheet'!E12</f>
        <v>25</v>
      </c>
      <c r="G77" s="212"/>
    </row>
  </sheetData>
  <sheetProtection selectLockedCells="1" selectUnlockedCells="1"/>
  <mergeCells count="89">
    <mergeCell ref="A75:B75"/>
    <mergeCell ref="C75:D75"/>
    <mergeCell ref="F75:G75"/>
    <mergeCell ref="A77:B77"/>
    <mergeCell ref="C77:D77"/>
    <mergeCell ref="F77:G77"/>
    <mergeCell ref="A76:B76"/>
    <mergeCell ref="C76:D76"/>
    <mergeCell ref="A73:B73"/>
    <mergeCell ref="C73:D73"/>
    <mergeCell ref="F73:G73"/>
    <mergeCell ref="A74:B74"/>
    <mergeCell ref="C74:D74"/>
    <mergeCell ref="F74:G74"/>
    <mergeCell ref="C71:D71"/>
    <mergeCell ref="A71:B71"/>
    <mergeCell ref="A72:B72"/>
    <mergeCell ref="C72:D72"/>
    <mergeCell ref="F72:G72"/>
    <mergeCell ref="A31:A32"/>
    <mergeCell ref="F31:F32"/>
    <mergeCell ref="L31:L32"/>
    <mergeCell ref="F37:F38"/>
    <mergeCell ref="L37:L38"/>
    <mergeCell ref="G17:G32"/>
    <mergeCell ref="G37:G42"/>
    <mergeCell ref="F39:F40"/>
    <mergeCell ref="A27:A28"/>
    <mergeCell ref="F27:F28"/>
    <mergeCell ref="L29:L30"/>
    <mergeCell ref="A19:A20"/>
    <mergeCell ref="F19:F20"/>
    <mergeCell ref="F11:F12"/>
    <mergeCell ref="L11:L12"/>
    <mergeCell ref="L19:L20"/>
    <mergeCell ref="A21:A22"/>
    <mergeCell ref="F21:F22"/>
    <mergeCell ref="L21:L22"/>
    <mergeCell ref="A17:A18"/>
    <mergeCell ref="F17:F18"/>
    <mergeCell ref="L17:L18"/>
    <mergeCell ref="B1:L1"/>
    <mergeCell ref="A37:A38"/>
    <mergeCell ref="A41:A42"/>
    <mergeCell ref="A39:A40"/>
    <mergeCell ref="A7:A8"/>
    <mergeCell ref="F7:F8"/>
    <mergeCell ref="A29:A30"/>
    <mergeCell ref="F29:F30"/>
    <mergeCell ref="E2:H2"/>
    <mergeCell ref="L27:L28"/>
    <mergeCell ref="L7:L8"/>
    <mergeCell ref="G7:G12"/>
    <mergeCell ref="A9:A10"/>
    <mergeCell ref="F9:F10"/>
    <mergeCell ref="L9:L10"/>
    <mergeCell ref="A11:A12"/>
    <mergeCell ref="I71:L76"/>
    <mergeCell ref="F23:F24"/>
    <mergeCell ref="F33:F34"/>
    <mergeCell ref="L13:L14"/>
    <mergeCell ref="L23:L24"/>
    <mergeCell ref="L39:L40"/>
    <mergeCell ref="F41:F42"/>
    <mergeCell ref="L41:L42"/>
    <mergeCell ref="F71:G71"/>
    <mergeCell ref="F43:F45"/>
    <mergeCell ref="F54:F55"/>
    <mergeCell ref="F76:G76"/>
    <mergeCell ref="A48:A49"/>
    <mergeCell ref="F48:F49"/>
    <mergeCell ref="G48:G53"/>
    <mergeCell ref="L48:L49"/>
    <mergeCell ref="A50:A51"/>
    <mergeCell ref="F50:F51"/>
    <mergeCell ref="L50:L51"/>
    <mergeCell ref="A52:A53"/>
    <mergeCell ref="F52:F53"/>
    <mergeCell ref="L52:L53"/>
    <mergeCell ref="A58:A59"/>
    <mergeCell ref="F58:F59"/>
    <mergeCell ref="G58:G63"/>
    <mergeCell ref="L58:L59"/>
    <mergeCell ref="A60:A61"/>
    <mergeCell ref="F60:F61"/>
    <mergeCell ref="L60:L61"/>
    <mergeCell ref="A62:A63"/>
    <mergeCell ref="F62:F63"/>
    <mergeCell ref="L62:L63"/>
  </mergeCells>
  <conditionalFormatting sqref="F7:F12 L7:L12 F17:F22 L17:L22 F27:F32 L27:L32 F37:F42 L37:L42 F48:F53 L48:L53 F58:F68 L58:L68">
    <cfRule type="cellIs" dxfId="0" priority="1" operator="greaterThan">
      <formula>41.9</formula>
    </cfRule>
  </conditionalFormatting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9" fitToHeight="2" orientation="portrait" horizontalDpi="4294967293" verticalDpi="300" r:id="rId1"/>
  <headerFooter>
    <oddHeader>&amp;L&amp;"-,Bold"&amp;16&amp;K04+000SDSL&amp;C&amp;"-,Bold"&amp;20&amp;K04+000South Devon Seniors League&amp;R&amp;"-,Bold"&amp;16&amp;K04+000SDSL</oddHeader>
    <oddFooter>Page &amp;P of &amp;N</oddFooter>
  </headerFooter>
  <rowBreaks count="1" manualBreakCount="1">
    <brk id="32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CBBF1-678A-4786-BF72-C7AC2BF82CD4}">
  <sheetPr>
    <pageSetUpPr fitToPage="1"/>
  </sheetPr>
  <dimension ref="A1:O142"/>
  <sheetViews>
    <sheetView topLeftCell="A123" workbookViewId="0">
      <selection activeCell="C139" sqref="C139"/>
    </sheetView>
  </sheetViews>
  <sheetFormatPr defaultRowHeight="14.4" x14ac:dyDescent="0.55000000000000004"/>
  <cols>
    <col min="1" max="1" width="10.5234375" style="3" customWidth="1"/>
    <col min="2" max="2" width="3.1015625" style="3" customWidth="1"/>
    <col min="3" max="3" width="26" customWidth="1"/>
    <col min="4" max="6" width="8.89453125" style="42"/>
    <col min="7" max="7" width="4.3671875" customWidth="1"/>
    <col min="8" max="8" width="4.5234375" customWidth="1"/>
    <col min="9" max="9" width="8.89453125" style="3"/>
    <col min="10" max="10" width="3.1015625" style="3" customWidth="1"/>
    <col min="11" max="11" width="28" customWidth="1"/>
    <col min="12" max="14" width="8.89453125" style="42"/>
    <col min="15" max="15" width="2.89453125" customWidth="1"/>
  </cols>
  <sheetData>
    <row r="1" spans="1:15" x14ac:dyDescent="0.55000000000000004">
      <c r="A1" s="100" t="s">
        <v>35</v>
      </c>
      <c r="B1" s="2"/>
      <c r="C1" s="1" t="str">
        <f>'Start sheet'!$B$7</f>
        <v>Club 1</v>
      </c>
      <c r="D1" s="39"/>
      <c r="E1" s="42" t="str">
        <f>'Start sheet'!$K$5</f>
        <v>Blue</v>
      </c>
      <c r="F1" s="39" t="s">
        <v>32</v>
      </c>
      <c r="G1" s="1"/>
      <c r="H1" s="54"/>
      <c r="I1" s="100" t="s">
        <v>35</v>
      </c>
      <c r="J1" s="2"/>
      <c r="K1" s="1" t="str">
        <f>'Start sheet'!$B$8</f>
        <v>Club 2</v>
      </c>
      <c r="L1" s="39"/>
      <c r="M1" s="42" t="str">
        <f>'Start sheet'!$K$5</f>
        <v>Blue</v>
      </c>
      <c r="N1" s="39" t="s">
        <v>32</v>
      </c>
      <c r="O1" s="1"/>
    </row>
    <row r="2" spans="1:15" x14ac:dyDescent="0.55000000000000004">
      <c r="A2" s="43" t="s">
        <v>22</v>
      </c>
      <c r="B2" s="43"/>
      <c r="C2" s="44" t="str">
        <f>'Printable version'!B6</f>
        <v>Player</v>
      </c>
      <c r="D2" s="45" t="str">
        <f>'Printable version'!C6</f>
        <v>HI</v>
      </c>
      <c r="E2" s="45" t="str">
        <f>'Printable version'!D6</f>
        <v>CH</v>
      </c>
      <c r="F2" s="45" t="s">
        <v>29</v>
      </c>
      <c r="G2" s="1"/>
      <c r="H2" s="54"/>
      <c r="I2" s="43" t="s">
        <v>22</v>
      </c>
      <c r="J2" s="43"/>
      <c r="K2" s="44" t="str">
        <f>'Printable version'!H6</f>
        <v>Player</v>
      </c>
      <c r="L2" s="45" t="str">
        <f>'Printable version'!I6</f>
        <v>HI</v>
      </c>
      <c r="M2" s="45" t="str">
        <f>'Printable version'!J6</f>
        <v>CH</v>
      </c>
      <c r="N2" s="45" t="s">
        <v>29</v>
      </c>
      <c r="O2" s="1"/>
    </row>
    <row r="3" spans="1:15" x14ac:dyDescent="0.55000000000000004">
      <c r="A3" s="213">
        <f>'Printable version'!A7</f>
        <v>0.375</v>
      </c>
      <c r="B3" s="45" t="s">
        <v>33</v>
      </c>
      <c r="C3" s="44" t="str">
        <f>'Printable version'!B7</f>
        <v>Club 1 Player 1</v>
      </c>
      <c r="D3" s="46">
        <f>'Printable version'!C7</f>
        <v>1</v>
      </c>
      <c r="E3" s="131">
        <f>'Printable version'!D7</f>
        <v>200.88495575221239</v>
      </c>
      <c r="F3" s="47">
        <f>'Printable version'!E7</f>
        <v>24</v>
      </c>
      <c r="G3" s="1"/>
      <c r="H3" s="54"/>
      <c r="I3" s="213">
        <f>A3</f>
        <v>0.375</v>
      </c>
      <c r="J3" s="45" t="s">
        <v>33</v>
      </c>
      <c r="K3" s="44" t="str">
        <f>'Printable version'!H7</f>
        <v>Club 2 Player 1</v>
      </c>
      <c r="L3" s="46">
        <f>'Printable version'!I7</f>
        <v>1</v>
      </c>
      <c r="M3" s="131">
        <f>'Printable version'!J7</f>
        <v>200.88495575221239</v>
      </c>
      <c r="N3" s="47">
        <f>'Printable version'!K7</f>
        <v>24</v>
      </c>
      <c r="O3" s="1"/>
    </row>
    <row r="4" spans="1:15" x14ac:dyDescent="0.55000000000000004">
      <c r="A4" s="213"/>
      <c r="B4" s="48" t="s">
        <v>34</v>
      </c>
      <c r="C4" s="44" t="str">
        <f>'Printable version'!B8</f>
        <v>Club 1 Player 2</v>
      </c>
      <c r="D4" s="46">
        <f>'Printable version'!C8</f>
        <v>2</v>
      </c>
      <c r="E4" s="131">
        <f>'Printable version'!D8</f>
        <v>201.76991150442478</v>
      </c>
      <c r="F4" s="47">
        <f>'Printable version'!E8</f>
        <v>24</v>
      </c>
      <c r="G4" s="1"/>
      <c r="H4" s="54"/>
      <c r="I4" s="213"/>
      <c r="J4" s="48" t="s">
        <v>34</v>
      </c>
      <c r="K4" s="44" t="str">
        <f>'Printable version'!H8</f>
        <v>club 2 Player 2</v>
      </c>
      <c r="L4" s="46">
        <f>'Printable version'!I8</f>
        <v>2</v>
      </c>
      <c r="M4" s="131">
        <f>'Printable version'!J8</f>
        <v>201.76991150442478</v>
      </c>
      <c r="N4" s="47">
        <f>'Printable version'!K8</f>
        <v>24</v>
      </c>
      <c r="O4" s="1"/>
    </row>
    <row r="5" spans="1:15" x14ac:dyDescent="0.55000000000000004">
      <c r="A5" s="213"/>
      <c r="B5" s="48" t="s">
        <v>39</v>
      </c>
      <c r="C5" s="44" t="str">
        <f t="shared" ref="C5:F6" si="0">K3</f>
        <v>Club 2 Player 1</v>
      </c>
      <c r="D5" s="46">
        <f t="shared" si="0"/>
        <v>1</v>
      </c>
      <c r="E5" s="131">
        <f t="shared" si="0"/>
        <v>200.88495575221239</v>
      </c>
      <c r="F5" s="47">
        <f t="shared" si="0"/>
        <v>24</v>
      </c>
      <c r="G5" s="1"/>
      <c r="H5" s="54"/>
      <c r="I5" s="213"/>
      <c r="J5" s="48" t="s">
        <v>39</v>
      </c>
      <c r="K5" s="44" t="str">
        <f t="shared" ref="K5:N6" si="1">C3</f>
        <v>Club 1 Player 1</v>
      </c>
      <c r="L5" s="46">
        <f t="shared" si="1"/>
        <v>1</v>
      </c>
      <c r="M5" s="131">
        <f t="shared" si="1"/>
        <v>200.88495575221239</v>
      </c>
      <c r="N5" s="47">
        <f t="shared" si="1"/>
        <v>24</v>
      </c>
      <c r="O5" s="1"/>
    </row>
    <row r="6" spans="1:15" x14ac:dyDescent="0.55000000000000004">
      <c r="A6" s="213"/>
      <c r="B6" s="48" t="s">
        <v>40</v>
      </c>
      <c r="C6" s="44" t="str">
        <f t="shared" si="0"/>
        <v>club 2 Player 2</v>
      </c>
      <c r="D6" s="46">
        <f t="shared" si="0"/>
        <v>2</v>
      </c>
      <c r="E6" s="131">
        <f t="shared" si="0"/>
        <v>201.76991150442478</v>
      </c>
      <c r="F6" s="47">
        <f t="shared" si="0"/>
        <v>24</v>
      </c>
      <c r="G6" s="1"/>
      <c r="H6" s="54"/>
      <c r="I6" s="213"/>
      <c r="J6" s="48" t="s">
        <v>40</v>
      </c>
      <c r="K6" s="44" t="str">
        <f t="shared" si="1"/>
        <v>Club 1 Player 2</v>
      </c>
      <c r="L6" s="46">
        <f t="shared" si="1"/>
        <v>2</v>
      </c>
      <c r="M6" s="131">
        <f t="shared" si="1"/>
        <v>201.76991150442478</v>
      </c>
      <c r="N6" s="47">
        <f t="shared" si="1"/>
        <v>24</v>
      </c>
      <c r="O6" s="1"/>
    </row>
    <row r="7" spans="1:15" x14ac:dyDescent="0.55000000000000004">
      <c r="A7" s="51"/>
      <c r="B7" s="51"/>
      <c r="C7" s="61"/>
      <c r="D7" s="59"/>
      <c r="E7" s="60"/>
      <c r="F7" s="60"/>
      <c r="G7" s="61"/>
      <c r="H7" s="62"/>
      <c r="I7" s="51"/>
      <c r="J7" s="51"/>
      <c r="K7" s="61"/>
      <c r="L7" s="59"/>
      <c r="M7" s="60"/>
      <c r="N7" s="60"/>
      <c r="O7" s="61"/>
    </row>
    <row r="8" spans="1:15" ht="8.4" customHeight="1" x14ac:dyDescent="0.55000000000000004">
      <c r="A8" s="42"/>
      <c r="B8" s="42"/>
      <c r="C8" s="1"/>
      <c r="D8" s="40"/>
      <c r="E8" s="41"/>
      <c r="F8" s="41"/>
      <c r="G8" s="1"/>
      <c r="H8" s="54"/>
      <c r="I8" s="42"/>
      <c r="J8" s="42"/>
      <c r="K8" s="1"/>
      <c r="L8" s="40"/>
      <c r="M8" s="41"/>
      <c r="N8" s="41"/>
      <c r="O8" s="1"/>
    </row>
    <row r="9" spans="1:15" x14ac:dyDescent="0.55000000000000004">
      <c r="A9" s="101" t="s">
        <v>35</v>
      </c>
      <c r="B9" s="42"/>
      <c r="C9" s="1" t="str">
        <f>'Start sheet'!$B$7</f>
        <v>Club 1</v>
      </c>
      <c r="D9" s="40"/>
      <c r="E9" s="42" t="str">
        <f>'Start sheet'!$K$5</f>
        <v>Blue</v>
      </c>
      <c r="F9" s="39" t="s">
        <v>32</v>
      </c>
      <c r="G9" s="1"/>
      <c r="H9" s="54"/>
      <c r="I9" s="101" t="s">
        <v>35</v>
      </c>
      <c r="J9" s="42"/>
      <c r="K9" s="1" t="str">
        <f>'Start sheet'!$B$8</f>
        <v>Club 2</v>
      </c>
      <c r="L9" s="40"/>
      <c r="M9" s="42" t="str">
        <f>'Start sheet'!$K$5</f>
        <v>Blue</v>
      </c>
      <c r="N9" s="39" t="s">
        <v>32</v>
      </c>
      <c r="O9" s="1"/>
    </row>
    <row r="10" spans="1:15" x14ac:dyDescent="0.55000000000000004">
      <c r="A10" s="48" t="s">
        <v>22</v>
      </c>
      <c r="B10" s="48"/>
      <c r="C10" s="44" t="s">
        <v>2</v>
      </c>
      <c r="D10" s="46" t="s">
        <v>20</v>
      </c>
      <c r="E10" s="47" t="s">
        <v>21</v>
      </c>
      <c r="F10" s="47" t="s">
        <v>29</v>
      </c>
      <c r="G10" s="1"/>
      <c r="H10" s="54"/>
      <c r="I10" s="48" t="s">
        <v>22</v>
      </c>
      <c r="J10" s="48"/>
      <c r="K10" s="44" t="s">
        <v>2</v>
      </c>
      <c r="L10" s="46" t="s">
        <v>20</v>
      </c>
      <c r="M10" s="47" t="s">
        <v>21</v>
      </c>
      <c r="N10" s="47" t="s">
        <v>29</v>
      </c>
      <c r="O10" s="1"/>
    </row>
    <row r="11" spans="1:15" x14ac:dyDescent="0.55000000000000004">
      <c r="A11" s="213">
        <f>'Printable version'!A9</f>
        <v>0.38194444444444442</v>
      </c>
      <c r="B11" s="45" t="s">
        <v>33</v>
      </c>
      <c r="C11" s="44" t="str">
        <f>'Printable version'!B9</f>
        <v>Club 1 Player 3</v>
      </c>
      <c r="D11" s="46">
        <f>'Printable version'!C9</f>
        <v>3</v>
      </c>
      <c r="E11" s="131">
        <f>'Printable version'!D9</f>
        <v>202.65486725663717</v>
      </c>
      <c r="F11" s="47">
        <f>'Printable version'!E9</f>
        <v>24</v>
      </c>
      <c r="G11" s="1"/>
      <c r="H11" s="54"/>
      <c r="I11" s="213">
        <f>A11</f>
        <v>0.38194444444444442</v>
      </c>
      <c r="J11" s="45" t="s">
        <v>33</v>
      </c>
      <c r="K11" s="44" t="str">
        <f>'Printable version'!H9</f>
        <v>Club 2 Player 3</v>
      </c>
      <c r="L11" s="46">
        <f>'Printable version'!I9</f>
        <v>3</v>
      </c>
      <c r="M11" s="131">
        <f>'Printable version'!J9</f>
        <v>202.65486725663717</v>
      </c>
      <c r="N11" s="47">
        <f>'Printable version'!K9</f>
        <v>24</v>
      </c>
      <c r="O11" s="1"/>
    </row>
    <row r="12" spans="1:15" x14ac:dyDescent="0.55000000000000004">
      <c r="A12" s="213"/>
      <c r="B12" s="48" t="s">
        <v>34</v>
      </c>
      <c r="C12" s="44" t="str">
        <f>'Printable version'!B10</f>
        <v>Club 1 Player 4</v>
      </c>
      <c r="D12" s="46">
        <f>'Printable version'!C10</f>
        <v>4</v>
      </c>
      <c r="E12" s="131">
        <f>'Printable version'!D10</f>
        <v>203.53982300884957</v>
      </c>
      <c r="F12" s="47">
        <f>'Printable version'!E10</f>
        <v>24</v>
      </c>
      <c r="G12" s="1"/>
      <c r="H12" s="54"/>
      <c r="I12" s="213"/>
      <c r="J12" s="48" t="s">
        <v>34</v>
      </c>
      <c r="K12" s="44" t="str">
        <f>'Printable version'!H10</f>
        <v>Club 2 Player 4</v>
      </c>
      <c r="L12" s="46">
        <f>'Printable version'!I10</f>
        <v>4</v>
      </c>
      <c r="M12" s="131">
        <f>'Printable version'!J10</f>
        <v>203.53982300884957</v>
      </c>
      <c r="N12" s="47">
        <f>'Printable version'!K10</f>
        <v>24</v>
      </c>
      <c r="O12" s="1"/>
    </row>
    <row r="13" spans="1:15" x14ac:dyDescent="0.55000000000000004">
      <c r="A13" s="213"/>
      <c r="B13" s="48" t="s">
        <v>39</v>
      </c>
      <c r="C13" s="44" t="str">
        <f t="shared" ref="C13:F14" si="2">K11</f>
        <v>Club 2 Player 3</v>
      </c>
      <c r="D13" s="46">
        <f t="shared" si="2"/>
        <v>3</v>
      </c>
      <c r="E13" s="131">
        <f t="shared" si="2"/>
        <v>202.65486725663717</v>
      </c>
      <c r="F13" s="47">
        <f t="shared" si="2"/>
        <v>24</v>
      </c>
      <c r="G13" s="1"/>
      <c r="H13" s="54"/>
      <c r="I13" s="213"/>
      <c r="J13" s="48" t="s">
        <v>39</v>
      </c>
      <c r="K13" s="44" t="str">
        <f t="shared" ref="K13:N14" si="3">C11</f>
        <v>Club 1 Player 3</v>
      </c>
      <c r="L13" s="46">
        <f t="shared" si="3"/>
        <v>3</v>
      </c>
      <c r="M13" s="131">
        <f t="shared" si="3"/>
        <v>202.65486725663717</v>
      </c>
      <c r="N13" s="47">
        <f t="shared" si="3"/>
        <v>24</v>
      </c>
      <c r="O13" s="1"/>
    </row>
    <row r="14" spans="1:15" x14ac:dyDescent="0.55000000000000004">
      <c r="A14" s="213"/>
      <c r="B14" s="48" t="s">
        <v>40</v>
      </c>
      <c r="C14" s="44" t="str">
        <f t="shared" si="2"/>
        <v>Club 2 Player 4</v>
      </c>
      <c r="D14" s="46">
        <f t="shared" si="2"/>
        <v>4</v>
      </c>
      <c r="E14" s="131">
        <f t="shared" si="2"/>
        <v>203.53982300884957</v>
      </c>
      <c r="F14" s="47">
        <f t="shared" si="2"/>
        <v>24</v>
      </c>
      <c r="G14" s="1"/>
      <c r="H14" s="54"/>
      <c r="I14" s="213"/>
      <c r="J14" s="48" t="s">
        <v>40</v>
      </c>
      <c r="K14" s="44" t="str">
        <f t="shared" si="3"/>
        <v>Club 1 Player 4</v>
      </c>
      <c r="L14" s="46">
        <f t="shared" si="3"/>
        <v>4</v>
      </c>
      <c r="M14" s="131">
        <f t="shared" si="3"/>
        <v>203.53982300884957</v>
      </c>
      <c r="N14" s="47">
        <f t="shared" si="3"/>
        <v>24</v>
      </c>
      <c r="O14" s="1"/>
    </row>
    <row r="15" spans="1:15" ht="14.4" customHeight="1" x14ac:dyDescent="0.55000000000000004">
      <c r="A15" s="65"/>
      <c r="B15" s="65"/>
      <c r="C15" s="61"/>
      <c r="D15" s="59"/>
      <c r="E15" s="60"/>
      <c r="F15" s="60"/>
      <c r="G15" s="61"/>
      <c r="H15" s="62"/>
      <c r="I15" s="51"/>
      <c r="J15" s="65"/>
      <c r="K15" s="61"/>
      <c r="L15" s="59"/>
      <c r="M15" s="60"/>
      <c r="N15" s="60"/>
      <c r="O15" s="1"/>
    </row>
    <row r="16" spans="1:15" ht="5.4" customHeight="1" x14ac:dyDescent="0.55000000000000004">
      <c r="A16" s="39"/>
      <c r="B16" s="39"/>
      <c r="C16" s="1"/>
      <c r="D16" s="40"/>
      <c r="E16" s="41"/>
      <c r="F16" s="41"/>
      <c r="G16" s="1"/>
      <c r="H16" s="54"/>
      <c r="I16" s="42"/>
      <c r="J16" s="39"/>
      <c r="K16" s="1"/>
      <c r="L16" s="40"/>
      <c r="M16" s="41"/>
      <c r="N16" s="41"/>
      <c r="O16" s="1"/>
    </row>
    <row r="17" spans="1:15" x14ac:dyDescent="0.55000000000000004">
      <c r="A17" s="101" t="s">
        <v>35</v>
      </c>
      <c r="B17" s="42"/>
      <c r="C17" s="1" t="str">
        <f>'Start sheet'!$B$7</f>
        <v>Club 1</v>
      </c>
      <c r="D17" s="40"/>
      <c r="E17" s="42" t="str">
        <f>'Start sheet'!$K$5</f>
        <v>Blue</v>
      </c>
      <c r="F17" s="39" t="s">
        <v>32</v>
      </c>
      <c r="G17" s="1"/>
      <c r="H17" s="54"/>
      <c r="I17" s="101" t="s">
        <v>35</v>
      </c>
      <c r="J17" s="42"/>
      <c r="K17" s="1" t="str">
        <f>'Start sheet'!$B$8</f>
        <v>Club 2</v>
      </c>
      <c r="L17" s="40"/>
      <c r="M17" s="42" t="str">
        <f>'Start sheet'!$K$5</f>
        <v>Blue</v>
      </c>
      <c r="N17" s="39" t="s">
        <v>32</v>
      </c>
      <c r="O17" s="1"/>
    </row>
    <row r="18" spans="1:15" x14ac:dyDescent="0.55000000000000004">
      <c r="A18" s="48" t="s">
        <v>22</v>
      </c>
      <c r="B18" s="48"/>
      <c r="C18" s="44" t="s">
        <v>2</v>
      </c>
      <c r="D18" s="46" t="s">
        <v>20</v>
      </c>
      <c r="E18" s="47" t="s">
        <v>21</v>
      </c>
      <c r="F18" s="47" t="s">
        <v>29</v>
      </c>
      <c r="G18" s="1"/>
      <c r="H18" s="54"/>
      <c r="I18" s="48" t="s">
        <v>22</v>
      </c>
      <c r="J18" s="48"/>
      <c r="K18" s="44" t="s">
        <v>2</v>
      </c>
      <c r="L18" s="46" t="s">
        <v>20</v>
      </c>
      <c r="M18" s="47" t="s">
        <v>21</v>
      </c>
      <c r="N18" s="47" t="s">
        <v>29</v>
      </c>
      <c r="O18" s="1"/>
    </row>
    <row r="19" spans="1:15" x14ac:dyDescent="0.55000000000000004">
      <c r="A19" s="213">
        <f>'Printable version'!A11</f>
        <v>0.38888888888888884</v>
      </c>
      <c r="B19" s="45" t="s">
        <v>33</v>
      </c>
      <c r="C19" s="44" t="str">
        <f>'Printable version'!B11</f>
        <v>Club 1 Player 5</v>
      </c>
      <c r="D19" s="46">
        <f>'Printable version'!C11</f>
        <v>5</v>
      </c>
      <c r="E19" s="131">
        <f>'Printable version'!D11</f>
        <v>204.42477876106196</v>
      </c>
      <c r="F19" s="47">
        <f>'Printable version'!E11</f>
        <v>24</v>
      </c>
      <c r="G19" s="1"/>
      <c r="H19" s="54"/>
      <c r="I19" s="213">
        <f>A19</f>
        <v>0.38888888888888884</v>
      </c>
      <c r="J19" s="45" t="s">
        <v>33</v>
      </c>
      <c r="K19" s="44" t="str">
        <f>'Printable version'!H11</f>
        <v>Club 2 Player 5</v>
      </c>
      <c r="L19" s="46">
        <f>'Printable version'!I11</f>
        <v>5</v>
      </c>
      <c r="M19" s="131">
        <f>'Printable version'!J11</f>
        <v>204.42477876106196</v>
      </c>
      <c r="N19" s="47">
        <f>'Printable version'!K11</f>
        <v>24</v>
      </c>
      <c r="O19" s="1"/>
    </row>
    <row r="20" spans="1:15" x14ac:dyDescent="0.55000000000000004">
      <c r="A20" s="213"/>
      <c r="B20" s="48" t="s">
        <v>34</v>
      </c>
      <c r="C20" s="44" t="str">
        <f>'Printable version'!B12</f>
        <v>Club 1 Player 6</v>
      </c>
      <c r="D20" s="46">
        <f>'Printable version'!C12</f>
        <v>6</v>
      </c>
      <c r="E20" s="131">
        <f>'Printable version'!D12</f>
        <v>205.30973451327435</v>
      </c>
      <c r="F20" s="47">
        <f>'Printable version'!E12</f>
        <v>24</v>
      </c>
      <c r="G20" s="1"/>
      <c r="H20" s="54"/>
      <c r="I20" s="213"/>
      <c r="J20" s="48" t="s">
        <v>34</v>
      </c>
      <c r="K20" s="44" t="str">
        <f>'Printable version'!H12</f>
        <v>Club 2 Player 6</v>
      </c>
      <c r="L20" s="46">
        <f>'Printable version'!I12</f>
        <v>6</v>
      </c>
      <c r="M20" s="131">
        <f>'Printable version'!J12</f>
        <v>205.30973451327435</v>
      </c>
      <c r="N20" s="47">
        <f>'Printable version'!K12</f>
        <v>24</v>
      </c>
      <c r="O20" s="1"/>
    </row>
    <row r="21" spans="1:15" x14ac:dyDescent="0.55000000000000004">
      <c r="A21" s="213"/>
      <c r="B21" s="48" t="s">
        <v>39</v>
      </c>
      <c r="C21" s="44" t="str">
        <f t="shared" ref="C21:F22" si="4">K19</f>
        <v>Club 2 Player 5</v>
      </c>
      <c r="D21" s="46">
        <f t="shared" si="4"/>
        <v>5</v>
      </c>
      <c r="E21" s="131">
        <f t="shared" si="4"/>
        <v>204.42477876106196</v>
      </c>
      <c r="F21" s="47">
        <f t="shared" si="4"/>
        <v>24</v>
      </c>
      <c r="G21" s="1"/>
      <c r="H21" s="54"/>
      <c r="I21" s="213"/>
      <c r="J21" s="48" t="s">
        <v>39</v>
      </c>
      <c r="K21" s="44" t="str">
        <f t="shared" ref="K21:N22" si="5">C19</f>
        <v>Club 1 Player 5</v>
      </c>
      <c r="L21" s="46">
        <f t="shared" si="5"/>
        <v>5</v>
      </c>
      <c r="M21" s="131">
        <f t="shared" si="5"/>
        <v>204.42477876106196</v>
      </c>
      <c r="N21" s="47">
        <f t="shared" si="5"/>
        <v>24</v>
      </c>
      <c r="O21" s="1"/>
    </row>
    <row r="22" spans="1:15" x14ac:dyDescent="0.55000000000000004">
      <c r="A22" s="213"/>
      <c r="B22" s="48" t="s">
        <v>40</v>
      </c>
      <c r="C22" s="44" t="str">
        <f t="shared" si="4"/>
        <v>Club 2 Player 6</v>
      </c>
      <c r="D22" s="46">
        <f t="shared" si="4"/>
        <v>6</v>
      </c>
      <c r="E22" s="131">
        <f t="shared" si="4"/>
        <v>205.30973451327435</v>
      </c>
      <c r="F22" s="47">
        <f t="shared" si="4"/>
        <v>24</v>
      </c>
      <c r="G22" s="1"/>
      <c r="H22" s="54"/>
      <c r="I22" s="213"/>
      <c r="J22" s="48" t="s">
        <v>40</v>
      </c>
      <c r="K22" s="44" t="str">
        <f t="shared" si="5"/>
        <v>Club 1 Player 6</v>
      </c>
      <c r="L22" s="46">
        <f t="shared" si="5"/>
        <v>6</v>
      </c>
      <c r="M22" s="131">
        <f t="shared" si="5"/>
        <v>205.30973451327435</v>
      </c>
      <c r="N22" s="47">
        <f t="shared" si="5"/>
        <v>24</v>
      </c>
      <c r="O22" s="1"/>
    </row>
    <row r="23" spans="1:15" x14ac:dyDescent="0.55000000000000004">
      <c r="A23" s="51"/>
      <c r="B23" s="51"/>
      <c r="C23" s="61"/>
      <c r="D23" s="59"/>
      <c r="E23" s="60"/>
      <c r="F23" s="60"/>
      <c r="G23" s="61"/>
      <c r="H23" s="62"/>
      <c r="I23" s="51"/>
      <c r="J23" s="51"/>
      <c r="K23" s="61"/>
      <c r="L23" s="59"/>
      <c r="M23" s="60"/>
      <c r="N23" s="60"/>
      <c r="O23" s="61"/>
    </row>
    <row r="24" spans="1:15" ht="6.7" customHeight="1" x14ac:dyDescent="0.55000000000000004">
      <c r="A24" s="42"/>
      <c r="B24" s="42"/>
      <c r="C24" s="1"/>
      <c r="D24" s="40"/>
      <c r="E24" s="41"/>
      <c r="F24" s="41"/>
      <c r="G24" s="1"/>
      <c r="H24" s="54"/>
      <c r="I24" s="42"/>
      <c r="J24" s="42"/>
      <c r="K24" s="1"/>
      <c r="L24" s="40"/>
      <c r="M24" s="41"/>
      <c r="N24" s="41"/>
      <c r="O24" s="1"/>
    </row>
    <row r="25" spans="1:15" x14ac:dyDescent="0.55000000000000004">
      <c r="A25" s="101" t="s">
        <v>35</v>
      </c>
      <c r="B25" s="42"/>
      <c r="C25" s="1" t="str">
        <f>'Start sheet'!$B$9</f>
        <v>Club 3</v>
      </c>
      <c r="D25" s="40"/>
      <c r="E25" s="42" t="str">
        <f>'Start sheet'!$K$5</f>
        <v>Blue</v>
      </c>
      <c r="F25" s="39" t="s">
        <v>32</v>
      </c>
      <c r="G25" s="1"/>
      <c r="H25" s="54"/>
      <c r="I25" s="101" t="s">
        <v>35</v>
      </c>
      <c r="J25" s="42"/>
      <c r="K25" s="1" t="str">
        <f>'Start sheet'!$B$10</f>
        <v>Club 4</v>
      </c>
      <c r="L25" s="40"/>
      <c r="M25" s="42" t="str">
        <f>'Start sheet'!$K$5</f>
        <v>Blue</v>
      </c>
      <c r="N25" s="39" t="s">
        <v>32</v>
      </c>
      <c r="O25" s="1"/>
    </row>
    <row r="26" spans="1:15" x14ac:dyDescent="0.55000000000000004">
      <c r="A26" s="48" t="s">
        <v>22</v>
      </c>
      <c r="B26" s="48"/>
      <c r="C26" s="44" t="s">
        <v>2</v>
      </c>
      <c r="D26" s="46" t="s">
        <v>20</v>
      </c>
      <c r="E26" s="47" t="s">
        <v>21</v>
      </c>
      <c r="F26" s="47" t="s">
        <v>29</v>
      </c>
      <c r="G26" s="1"/>
      <c r="H26" s="54"/>
      <c r="I26" s="48" t="s">
        <v>22</v>
      </c>
      <c r="J26" s="48"/>
      <c r="K26" s="44" t="s">
        <v>2</v>
      </c>
      <c r="L26" s="46" t="s">
        <v>20</v>
      </c>
      <c r="M26" s="47" t="s">
        <v>21</v>
      </c>
      <c r="N26" s="47" t="s">
        <v>29</v>
      </c>
      <c r="O26" s="1"/>
    </row>
    <row r="27" spans="1:15" x14ac:dyDescent="0.55000000000000004">
      <c r="A27" s="213">
        <f>'Printable version'!A17</f>
        <v>0.39583333333333326</v>
      </c>
      <c r="B27" s="45" t="s">
        <v>33</v>
      </c>
      <c r="C27" s="44" t="str">
        <f>'Printable version'!B17</f>
        <v>Club 3 Player 1</v>
      </c>
      <c r="D27" s="46">
        <f>'Printable version'!C17</f>
        <v>7</v>
      </c>
      <c r="E27" s="131">
        <f>'Printable version'!D17</f>
        <v>206.19469026548671</v>
      </c>
      <c r="F27" s="47">
        <f>'Printable version'!E17</f>
        <v>24</v>
      </c>
      <c r="G27" s="1"/>
      <c r="H27" s="54"/>
      <c r="I27" s="213">
        <f>A27</f>
        <v>0.39583333333333326</v>
      </c>
      <c r="J27" s="45" t="s">
        <v>33</v>
      </c>
      <c r="K27" s="44" t="str">
        <f>'Printable version'!H17</f>
        <v>Club 4 Player 1</v>
      </c>
      <c r="L27" s="46">
        <f>'Printable version'!I17</f>
        <v>7</v>
      </c>
      <c r="M27" s="131">
        <f>'Printable version'!J17</f>
        <v>206.19469026548671</v>
      </c>
      <c r="N27" s="47">
        <f>'Printable version'!K17</f>
        <v>24</v>
      </c>
      <c r="O27" s="1"/>
    </row>
    <row r="28" spans="1:15" x14ac:dyDescent="0.55000000000000004">
      <c r="A28" s="213"/>
      <c r="B28" s="48" t="s">
        <v>34</v>
      </c>
      <c r="C28" s="44" t="str">
        <f>'Printable version'!B18</f>
        <v>Club 3 Player 2</v>
      </c>
      <c r="D28" s="46">
        <f>'Printable version'!C18</f>
        <v>8</v>
      </c>
      <c r="E28" s="131">
        <f>'Printable version'!D18</f>
        <v>207.0796460176991</v>
      </c>
      <c r="F28" s="47">
        <f>'Printable version'!E18</f>
        <v>24</v>
      </c>
      <c r="G28" s="1"/>
      <c r="H28" s="54"/>
      <c r="I28" s="213"/>
      <c r="J28" s="48" t="s">
        <v>34</v>
      </c>
      <c r="K28" s="44" t="str">
        <f>'Printable version'!H18</f>
        <v>Club 4 Player 2</v>
      </c>
      <c r="L28" s="46">
        <f>'Printable version'!I18</f>
        <v>8</v>
      </c>
      <c r="M28" s="131">
        <f>'Printable version'!J18</f>
        <v>207.0796460176991</v>
      </c>
      <c r="N28" s="47">
        <f>'Printable version'!K18</f>
        <v>24</v>
      </c>
      <c r="O28" s="1"/>
    </row>
    <row r="29" spans="1:15" x14ac:dyDescent="0.55000000000000004">
      <c r="A29" s="213"/>
      <c r="B29" s="48" t="s">
        <v>39</v>
      </c>
      <c r="C29" s="44" t="str">
        <f t="shared" ref="C29:F30" si="6">K27</f>
        <v>Club 4 Player 1</v>
      </c>
      <c r="D29" s="46">
        <f t="shared" si="6"/>
        <v>7</v>
      </c>
      <c r="E29" s="131">
        <f t="shared" si="6"/>
        <v>206.19469026548671</v>
      </c>
      <c r="F29" s="47">
        <f t="shared" si="6"/>
        <v>24</v>
      </c>
      <c r="G29" s="1"/>
      <c r="H29" s="54"/>
      <c r="I29" s="213"/>
      <c r="J29" s="48" t="s">
        <v>39</v>
      </c>
      <c r="K29" s="44" t="str">
        <f t="shared" ref="K29:N30" si="7">C27</f>
        <v>Club 3 Player 1</v>
      </c>
      <c r="L29" s="46">
        <f t="shared" si="7"/>
        <v>7</v>
      </c>
      <c r="M29" s="131">
        <f t="shared" si="7"/>
        <v>206.19469026548671</v>
      </c>
      <c r="N29" s="47">
        <f t="shared" si="7"/>
        <v>24</v>
      </c>
      <c r="O29" s="1"/>
    </row>
    <row r="30" spans="1:15" x14ac:dyDescent="0.55000000000000004">
      <c r="A30" s="213"/>
      <c r="B30" s="48" t="s">
        <v>40</v>
      </c>
      <c r="C30" s="44" t="str">
        <f t="shared" si="6"/>
        <v>Club 4 Player 2</v>
      </c>
      <c r="D30" s="46">
        <f t="shared" si="6"/>
        <v>8</v>
      </c>
      <c r="E30" s="131">
        <f t="shared" si="6"/>
        <v>207.0796460176991</v>
      </c>
      <c r="F30" s="47">
        <f t="shared" si="6"/>
        <v>24</v>
      </c>
      <c r="G30" s="1"/>
      <c r="H30" s="54"/>
      <c r="I30" s="213"/>
      <c r="J30" s="48" t="s">
        <v>40</v>
      </c>
      <c r="K30" s="44" t="str">
        <f t="shared" si="7"/>
        <v>Club 3 Player 2</v>
      </c>
      <c r="L30" s="46">
        <f t="shared" si="7"/>
        <v>8</v>
      </c>
      <c r="M30" s="131">
        <f t="shared" si="7"/>
        <v>207.0796460176991</v>
      </c>
      <c r="N30" s="47">
        <f t="shared" si="7"/>
        <v>24</v>
      </c>
      <c r="O30" s="1"/>
    </row>
    <row r="31" spans="1:15" x14ac:dyDescent="0.55000000000000004">
      <c r="A31" s="51"/>
      <c r="B31" s="51"/>
      <c r="C31" s="61"/>
      <c r="D31" s="59"/>
      <c r="E31" s="60"/>
      <c r="F31" s="60"/>
      <c r="G31" s="61"/>
      <c r="H31" s="62"/>
      <c r="I31" s="51"/>
      <c r="J31" s="51"/>
      <c r="K31" s="61"/>
      <c r="L31" s="59"/>
      <c r="M31" s="60"/>
      <c r="N31" s="60"/>
      <c r="O31" s="61"/>
    </row>
    <row r="32" spans="1:15" ht="5.4" customHeight="1" x14ac:dyDescent="0.55000000000000004">
      <c r="A32" s="42"/>
      <c r="B32" s="42"/>
      <c r="C32" s="1"/>
      <c r="D32" s="40"/>
      <c r="E32" s="41"/>
      <c r="F32" s="41"/>
      <c r="G32" s="1"/>
      <c r="H32" s="54"/>
      <c r="I32" s="42"/>
      <c r="J32" s="42"/>
      <c r="K32" s="1"/>
      <c r="L32" s="40"/>
      <c r="M32" s="41"/>
      <c r="N32" s="41"/>
      <c r="O32" s="1"/>
    </row>
    <row r="33" spans="1:15" x14ac:dyDescent="0.55000000000000004">
      <c r="A33" s="101" t="s">
        <v>35</v>
      </c>
      <c r="B33" s="42"/>
      <c r="C33" s="1" t="str">
        <f>'Start sheet'!$B$9</f>
        <v>Club 3</v>
      </c>
      <c r="D33" s="40"/>
      <c r="E33" s="42" t="str">
        <f>'Start sheet'!$K$5</f>
        <v>Blue</v>
      </c>
      <c r="F33" s="39" t="s">
        <v>32</v>
      </c>
      <c r="G33" s="1"/>
      <c r="H33" s="54"/>
      <c r="I33" s="101" t="s">
        <v>35</v>
      </c>
      <c r="J33" s="42"/>
      <c r="K33" s="1" t="str">
        <f>'Start sheet'!$B$10</f>
        <v>Club 4</v>
      </c>
      <c r="L33" s="40"/>
      <c r="M33" s="42" t="str">
        <f>'Start sheet'!$K$5</f>
        <v>Blue</v>
      </c>
      <c r="N33" s="39" t="s">
        <v>32</v>
      </c>
      <c r="O33" s="1"/>
    </row>
    <row r="34" spans="1:15" x14ac:dyDescent="0.55000000000000004">
      <c r="A34" s="48" t="s">
        <v>22</v>
      </c>
      <c r="B34" s="48"/>
      <c r="C34" s="44" t="s">
        <v>2</v>
      </c>
      <c r="D34" s="46" t="s">
        <v>20</v>
      </c>
      <c r="E34" s="47" t="s">
        <v>21</v>
      </c>
      <c r="F34" s="47" t="s">
        <v>29</v>
      </c>
      <c r="G34" s="1"/>
      <c r="H34" s="54"/>
      <c r="I34" s="48" t="s">
        <v>22</v>
      </c>
      <c r="J34" s="48"/>
      <c r="K34" s="44" t="s">
        <v>2</v>
      </c>
      <c r="L34" s="46" t="s">
        <v>20</v>
      </c>
      <c r="M34" s="47" t="s">
        <v>21</v>
      </c>
      <c r="N34" s="47" t="s">
        <v>29</v>
      </c>
      <c r="O34" s="1"/>
    </row>
    <row r="35" spans="1:15" x14ac:dyDescent="0.55000000000000004">
      <c r="A35" s="213">
        <f>'Printable version'!A19</f>
        <v>0.40277777777777768</v>
      </c>
      <c r="B35" s="45" t="s">
        <v>33</v>
      </c>
      <c r="C35" s="44" t="str">
        <f>'Printable version'!B19</f>
        <v>Club 3 Player 3</v>
      </c>
      <c r="D35" s="46">
        <f>'Printable version'!C19</f>
        <v>9</v>
      </c>
      <c r="E35" s="131">
        <f>'Printable version'!D19</f>
        <v>207.9646017699115</v>
      </c>
      <c r="F35" s="47">
        <f>'Printable version'!E19</f>
        <v>24</v>
      </c>
      <c r="G35" s="1"/>
      <c r="H35" s="54"/>
      <c r="I35" s="213">
        <f>A35</f>
        <v>0.40277777777777768</v>
      </c>
      <c r="J35" s="45" t="s">
        <v>33</v>
      </c>
      <c r="K35" s="44" t="str">
        <f>'Printable version'!H19</f>
        <v>Club 4 Player 3</v>
      </c>
      <c r="L35" s="46">
        <f>'Printable version'!I19</f>
        <v>9</v>
      </c>
      <c r="M35" s="131">
        <f>'Printable version'!J19</f>
        <v>207.9646017699115</v>
      </c>
      <c r="N35" s="47">
        <f>'Printable version'!K19</f>
        <v>24</v>
      </c>
      <c r="O35" s="1"/>
    </row>
    <row r="36" spans="1:15" x14ac:dyDescent="0.55000000000000004">
      <c r="A36" s="213"/>
      <c r="B36" s="48" t="s">
        <v>34</v>
      </c>
      <c r="C36" s="44" t="str">
        <f>'Printable version'!B20</f>
        <v>Club 3 Player 4</v>
      </c>
      <c r="D36" s="46">
        <f>'Printable version'!C20</f>
        <v>10</v>
      </c>
      <c r="E36" s="131">
        <f>'Printable version'!D20</f>
        <v>208.84955752212389</v>
      </c>
      <c r="F36" s="47">
        <f>'Printable version'!E20</f>
        <v>24</v>
      </c>
      <c r="G36" s="1"/>
      <c r="H36" s="54"/>
      <c r="I36" s="213"/>
      <c r="J36" s="48" t="s">
        <v>34</v>
      </c>
      <c r="K36" s="44" t="str">
        <f>'Printable version'!H20</f>
        <v>Club 4 Player 4</v>
      </c>
      <c r="L36" s="46">
        <f>'Printable version'!I20</f>
        <v>10</v>
      </c>
      <c r="M36" s="131">
        <f>'Printable version'!J20</f>
        <v>208.84955752212389</v>
      </c>
      <c r="N36" s="47">
        <f>'Printable version'!K20</f>
        <v>24</v>
      </c>
      <c r="O36" s="1"/>
    </row>
    <row r="37" spans="1:15" x14ac:dyDescent="0.55000000000000004">
      <c r="A37" s="213"/>
      <c r="B37" s="48" t="s">
        <v>39</v>
      </c>
      <c r="C37" s="44" t="str">
        <f t="shared" ref="C37:F38" si="8">K35</f>
        <v>Club 4 Player 3</v>
      </c>
      <c r="D37" s="46">
        <f t="shared" si="8"/>
        <v>9</v>
      </c>
      <c r="E37" s="131">
        <f t="shared" si="8"/>
        <v>207.9646017699115</v>
      </c>
      <c r="F37" s="47">
        <f t="shared" si="8"/>
        <v>24</v>
      </c>
      <c r="G37" s="1"/>
      <c r="H37" s="54"/>
      <c r="I37" s="213"/>
      <c r="J37" s="48" t="s">
        <v>39</v>
      </c>
      <c r="K37" s="44" t="str">
        <f t="shared" ref="K37:N38" si="9">C35</f>
        <v>Club 3 Player 3</v>
      </c>
      <c r="L37" s="46">
        <f t="shared" si="9"/>
        <v>9</v>
      </c>
      <c r="M37" s="131">
        <f t="shared" si="9"/>
        <v>207.9646017699115</v>
      </c>
      <c r="N37" s="47">
        <f t="shared" si="9"/>
        <v>24</v>
      </c>
      <c r="O37" s="1"/>
    </row>
    <row r="38" spans="1:15" x14ac:dyDescent="0.55000000000000004">
      <c r="A38" s="213"/>
      <c r="B38" s="48" t="s">
        <v>40</v>
      </c>
      <c r="C38" s="44" t="str">
        <f t="shared" si="8"/>
        <v>Club 4 Player 4</v>
      </c>
      <c r="D38" s="46">
        <f t="shared" si="8"/>
        <v>10</v>
      </c>
      <c r="E38" s="131">
        <f t="shared" si="8"/>
        <v>208.84955752212389</v>
      </c>
      <c r="F38" s="47">
        <f t="shared" si="8"/>
        <v>24</v>
      </c>
      <c r="G38" s="1"/>
      <c r="H38" s="54"/>
      <c r="I38" s="213"/>
      <c r="J38" s="48" t="s">
        <v>40</v>
      </c>
      <c r="K38" s="44" t="str">
        <f t="shared" si="9"/>
        <v>Club 3 Player 4</v>
      </c>
      <c r="L38" s="46">
        <f t="shared" si="9"/>
        <v>10</v>
      </c>
      <c r="M38" s="131">
        <f t="shared" si="9"/>
        <v>208.84955752212389</v>
      </c>
      <c r="N38" s="47">
        <f t="shared" si="9"/>
        <v>24</v>
      </c>
      <c r="O38" s="1"/>
    </row>
    <row r="39" spans="1:15" x14ac:dyDescent="0.55000000000000004">
      <c r="A39" s="51"/>
      <c r="B39" s="51"/>
      <c r="C39" s="61"/>
      <c r="D39" s="59"/>
      <c r="E39" s="60"/>
      <c r="F39" s="60"/>
      <c r="G39" s="61"/>
      <c r="H39" s="62"/>
      <c r="I39" s="51"/>
      <c r="J39" s="51"/>
      <c r="K39" s="61"/>
      <c r="L39" s="59"/>
      <c r="M39" s="60"/>
      <c r="N39" s="60"/>
      <c r="O39" s="61"/>
    </row>
    <row r="40" spans="1:15" ht="6" customHeight="1" x14ac:dyDescent="0.55000000000000004">
      <c r="A40" s="42"/>
      <c r="B40" s="42"/>
      <c r="C40" s="1"/>
      <c r="D40" s="40"/>
      <c r="E40" s="41"/>
      <c r="F40" s="41"/>
      <c r="G40" s="1"/>
      <c r="H40" s="54"/>
      <c r="I40" s="42"/>
      <c r="J40" s="42"/>
      <c r="K40" s="1"/>
      <c r="L40" s="40"/>
      <c r="M40" s="41"/>
      <c r="N40" s="41"/>
      <c r="O40" s="1"/>
    </row>
    <row r="41" spans="1:15" x14ac:dyDescent="0.55000000000000004">
      <c r="A41" s="101" t="s">
        <v>35</v>
      </c>
      <c r="B41" s="42"/>
      <c r="C41" s="1" t="str">
        <f>'Start sheet'!$B$9</f>
        <v>Club 3</v>
      </c>
      <c r="D41" s="40"/>
      <c r="E41" s="42" t="str">
        <f>'Start sheet'!$K$5</f>
        <v>Blue</v>
      </c>
      <c r="F41" s="39" t="s">
        <v>32</v>
      </c>
      <c r="G41" s="1"/>
      <c r="H41" s="54"/>
      <c r="I41" s="101" t="s">
        <v>35</v>
      </c>
      <c r="J41" s="42"/>
      <c r="K41" s="1" t="str">
        <f>'Start sheet'!$B$10</f>
        <v>Club 4</v>
      </c>
      <c r="L41" s="40"/>
      <c r="M41" s="42" t="str">
        <f>'Start sheet'!$K$5</f>
        <v>Blue</v>
      </c>
      <c r="N41" s="39" t="s">
        <v>32</v>
      </c>
      <c r="O41" s="1"/>
    </row>
    <row r="42" spans="1:15" x14ac:dyDescent="0.55000000000000004">
      <c r="A42" s="48" t="s">
        <v>22</v>
      </c>
      <c r="B42" s="48"/>
      <c r="C42" s="44" t="s">
        <v>2</v>
      </c>
      <c r="D42" s="46" t="s">
        <v>20</v>
      </c>
      <c r="E42" s="47" t="s">
        <v>21</v>
      </c>
      <c r="F42" s="47" t="s">
        <v>29</v>
      </c>
      <c r="G42" s="1"/>
      <c r="H42" s="54"/>
      <c r="I42" s="48" t="s">
        <v>22</v>
      </c>
      <c r="J42" s="48"/>
      <c r="K42" s="44" t="s">
        <v>2</v>
      </c>
      <c r="L42" s="46" t="s">
        <v>20</v>
      </c>
      <c r="M42" s="47" t="s">
        <v>21</v>
      </c>
      <c r="N42" s="47" t="s">
        <v>29</v>
      </c>
      <c r="O42" s="1"/>
    </row>
    <row r="43" spans="1:15" x14ac:dyDescent="0.55000000000000004">
      <c r="A43" s="213">
        <f>'Printable version'!A21</f>
        <v>0.4097222222222221</v>
      </c>
      <c r="B43" s="45" t="s">
        <v>33</v>
      </c>
      <c r="C43" s="44" t="str">
        <f>'Printable version'!B21</f>
        <v>Club 3 Player 5</v>
      </c>
      <c r="D43" s="46">
        <f>'Printable version'!C21</f>
        <v>11</v>
      </c>
      <c r="E43" s="131">
        <f>'Printable version'!D21</f>
        <v>209.73451327433628</v>
      </c>
      <c r="F43" s="47">
        <f>'Printable version'!E21</f>
        <v>24</v>
      </c>
      <c r="G43" s="1"/>
      <c r="H43" s="54"/>
      <c r="I43" s="213">
        <f>A43</f>
        <v>0.4097222222222221</v>
      </c>
      <c r="J43" s="45" t="s">
        <v>33</v>
      </c>
      <c r="K43" s="44" t="str">
        <f>'Printable version'!H21</f>
        <v>Club 4 Player 5</v>
      </c>
      <c r="L43" s="46">
        <f>'Printable version'!I21</f>
        <v>11</v>
      </c>
      <c r="M43" s="131">
        <f>'Printable version'!J21</f>
        <v>209.73451327433628</v>
      </c>
      <c r="N43" s="47">
        <f>'Printable version'!K21</f>
        <v>24</v>
      </c>
      <c r="O43" s="1"/>
    </row>
    <row r="44" spans="1:15" x14ac:dyDescent="0.55000000000000004">
      <c r="A44" s="213"/>
      <c r="B44" s="48" t="s">
        <v>34</v>
      </c>
      <c r="C44" s="44" t="str">
        <f>'Printable version'!B22</f>
        <v>Club 3 Player 6</v>
      </c>
      <c r="D44" s="46">
        <f>'Printable version'!C22</f>
        <v>12</v>
      </c>
      <c r="E44" s="131">
        <f>'Printable version'!D22</f>
        <v>210.61946902654867</v>
      </c>
      <c r="F44" s="47">
        <f>'Printable version'!E22</f>
        <v>24</v>
      </c>
      <c r="G44" s="1"/>
      <c r="H44" s="54"/>
      <c r="I44" s="213"/>
      <c r="J44" s="48" t="s">
        <v>34</v>
      </c>
      <c r="K44" s="44" t="str">
        <f>'Printable version'!H22</f>
        <v>Club 4 Player 6</v>
      </c>
      <c r="L44" s="46">
        <f>'Printable version'!I22</f>
        <v>12</v>
      </c>
      <c r="M44" s="131">
        <f>'Printable version'!J22</f>
        <v>210.61946902654867</v>
      </c>
      <c r="N44" s="47">
        <f>'Printable version'!K22</f>
        <v>24</v>
      </c>
      <c r="O44" s="1"/>
    </row>
    <row r="45" spans="1:15" x14ac:dyDescent="0.55000000000000004">
      <c r="A45" s="213"/>
      <c r="B45" s="48" t="s">
        <v>39</v>
      </c>
      <c r="C45" s="44" t="str">
        <f t="shared" ref="C45:F46" si="10">K43</f>
        <v>Club 4 Player 5</v>
      </c>
      <c r="D45" s="46">
        <f t="shared" si="10"/>
        <v>11</v>
      </c>
      <c r="E45" s="131">
        <f t="shared" si="10"/>
        <v>209.73451327433628</v>
      </c>
      <c r="F45" s="47">
        <f t="shared" si="10"/>
        <v>24</v>
      </c>
      <c r="G45" s="1"/>
      <c r="H45" s="54"/>
      <c r="I45" s="213"/>
      <c r="J45" s="48" t="s">
        <v>39</v>
      </c>
      <c r="K45" s="44" t="str">
        <f t="shared" ref="K45:N46" si="11">C43</f>
        <v>Club 3 Player 5</v>
      </c>
      <c r="L45" s="46">
        <f t="shared" si="11"/>
        <v>11</v>
      </c>
      <c r="M45" s="131">
        <f t="shared" si="11"/>
        <v>209.73451327433628</v>
      </c>
      <c r="N45" s="47">
        <f t="shared" si="11"/>
        <v>24</v>
      </c>
      <c r="O45" s="1"/>
    </row>
    <row r="46" spans="1:15" x14ac:dyDescent="0.55000000000000004">
      <c r="A46" s="213"/>
      <c r="B46" s="48" t="s">
        <v>40</v>
      </c>
      <c r="C46" s="44" t="str">
        <f t="shared" si="10"/>
        <v>Club 4 Player 6</v>
      </c>
      <c r="D46" s="46">
        <f t="shared" si="10"/>
        <v>12</v>
      </c>
      <c r="E46" s="131">
        <f t="shared" si="10"/>
        <v>210.61946902654867</v>
      </c>
      <c r="F46" s="47">
        <f t="shared" si="10"/>
        <v>24</v>
      </c>
      <c r="G46" s="1"/>
      <c r="H46" s="54"/>
      <c r="I46" s="213"/>
      <c r="J46" s="48" t="s">
        <v>40</v>
      </c>
      <c r="K46" s="44" t="str">
        <f t="shared" si="11"/>
        <v>Club 3 Player 6</v>
      </c>
      <c r="L46" s="46">
        <f t="shared" si="11"/>
        <v>12</v>
      </c>
      <c r="M46" s="131">
        <f t="shared" si="11"/>
        <v>210.61946902654867</v>
      </c>
      <c r="N46" s="47">
        <f t="shared" si="11"/>
        <v>24</v>
      </c>
      <c r="O46" s="1"/>
    </row>
    <row r="47" spans="1:15" x14ac:dyDescent="0.55000000000000004">
      <c r="A47" s="51"/>
      <c r="B47" s="51"/>
      <c r="C47" s="61"/>
      <c r="D47" s="65"/>
      <c r="E47" s="65"/>
      <c r="F47" s="65"/>
      <c r="G47" s="61"/>
      <c r="H47" s="62"/>
      <c r="I47" s="51"/>
      <c r="J47" s="51"/>
      <c r="K47" s="61"/>
      <c r="L47" s="59"/>
      <c r="M47" s="60"/>
      <c r="N47" s="60"/>
      <c r="O47" s="61"/>
    </row>
    <row r="48" spans="1:15" ht="6.7" customHeight="1" x14ac:dyDescent="0.55000000000000004">
      <c r="A48" s="42"/>
      <c r="B48" s="42"/>
      <c r="C48" s="1"/>
      <c r="D48" s="39"/>
      <c r="E48" s="39"/>
      <c r="F48" s="39"/>
      <c r="G48" s="1"/>
      <c r="H48" s="54"/>
      <c r="I48" s="42"/>
      <c r="J48" s="42"/>
      <c r="K48" s="1"/>
      <c r="L48" s="40"/>
      <c r="M48" s="41"/>
      <c r="N48" s="41"/>
      <c r="O48" s="1"/>
    </row>
    <row r="49" spans="1:15" x14ac:dyDescent="0.55000000000000004">
      <c r="A49" s="100" t="s">
        <v>35</v>
      </c>
      <c r="B49" s="2"/>
      <c r="C49" s="1" t="str">
        <f>'Start sheet'!$B11</f>
        <v>Club 5</v>
      </c>
      <c r="D49" s="39"/>
      <c r="E49" s="42" t="str">
        <f>'Start sheet'!$K$5</f>
        <v>Blue</v>
      </c>
      <c r="F49" s="39" t="s">
        <v>32</v>
      </c>
      <c r="G49" s="1"/>
      <c r="H49" s="54"/>
      <c r="I49" s="100" t="s">
        <v>35</v>
      </c>
      <c r="J49" s="2"/>
      <c r="K49" s="1" t="str">
        <f>'Start sheet'!$B$12</f>
        <v>Club 6</v>
      </c>
      <c r="L49" s="39"/>
      <c r="M49" s="42" t="str">
        <f>'Start sheet'!$K$5</f>
        <v>Blue</v>
      </c>
      <c r="N49" s="39" t="s">
        <v>32</v>
      </c>
      <c r="O49" s="1"/>
    </row>
    <row r="50" spans="1:15" x14ac:dyDescent="0.55000000000000004">
      <c r="A50" s="48" t="s">
        <v>22</v>
      </c>
      <c r="B50" s="48"/>
      <c r="C50" s="44" t="str">
        <f>'Printable version'!B16</f>
        <v>Player</v>
      </c>
      <c r="D50" s="45" t="str">
        <f>'Printable version'!C16</f>
        <v>HI</v>
      </c>
      <c r="E50" s="45" t="str">
        <f>'Printable version'!D16</f>
        <v>CH</v>
      </c>
      <c r="F50" s="45" t="s">
        <v>29</v>
      </c>
      <c r="G50" s="1"/>
      <c r="H50" s="54"/>
      <c r="I50" s="48" t="str">
        <f t="shared" ref="I50" si="12">A50</f>
        <v>Time</v>
      </c>
      <c r="J50" s="48"/>
      <c r="K50" s="44" t="str">
        <f>'Printable version'!H16</f>
        <v>Player</v>
      </c>
      <c r="L50" s="45" t="str">
        <f>'Printable version'!I16</f>
        <v>HI</v>
      </c>
      <c r="M50" s="45" t="str">
        <f>'Printable version'!J16</f>
        <v>CH</v>
      </c>
      <c r="N50" s="45" t="s">
        <v>29</v>
      </c>
      <c r="O50" s="1"/>
    </row>
    <row r="51" spans="1:15" x14ac:dyDescent="0.55000000000000004">
      <c r="A51" s="213">
        <f>'Printable version'!A27</f>
        <v>0.41666666666666652</v>
      </c>
      <c r="B51" s="45" t="s">
        <v>33</v>
      </c>
      <c r="C51" s="44" t="str">
        <f>'Printable version'!B27</f>
        <v>Club 5 Player 1</v>
      </c>
      <c r="D51" s="46">
        <f>'Printable version'!C27</f>
        <v>13</v>
      </c>
      <c r="E51" s="131">
        <f>'Printable version'!D27</f>
        <v>211.50442477876106</v>
      </c>
      <c r="F51" s="47">
        <f>'Printable version'!E27</f>
        <v>24</v>
      </c>
      <c r="G51" s="1"/>
      <c r="H51" s="54"/>
      <c r="I51" s="213">
        <f>A51</f>
        <v>0.41666666666666652</v>
      </c>
      <c r="J51" s="45" t="s">
        <v>33</v>
      </c>
      <c r="K51" s="44" t="str">
        <f>'Printable version'!H27</f>
        <v>Club 6 Player 1</v>
      </c>
      <c r="L51" s="46">
        <f>'Printable version'!I27</f>
        <v>13</v>
      </c>
      <c r="M51" s="131">
        <f>'Printable version'!J27</f>
        <v>211.50442477876106</v>
      </c>
      <c r="N51" s="47">
        <f>'Printable version'!K27</f>
        <v>24</v>
      </c>
      <c r="O51" s="1"/>
    </row>
    <row r="52" spans="1:15" x14ac:dyDescent="0.55000000000000004">
      <c r="A52" s="213"/>
      <c r="B52" s="48" t="s">
        <v>34</v>
      </c>
      <c r="C52" s="44" t="str">
        <f>'Printable version'!B28</f>
        <v>Club 5 Player 2</v>
      </c>
      <c r="D52" s="46">
        <f>'Printable version'!C28</f>
        <v>14</v>
      </c>
      <c r="E52" s="131">
        <f>'Printable version'!D28</f>
        <v>212.38938053097345</v>
      </c>
      <c r="F52" s="47">
        <f>'Printable version'!E28</f>
        <v>24</v>
      </c>
      <c r="G52" s="1"/>
      <c r="H52" s="54"/>
      <c r="I52" s="213"/>
      <c r="J52" s="48" t="s">
        <v>34</v>
      </c>
      <c r="K52" s="44" t="str">
        <f>'Printable version'!H28</f>
        <v>Club 6 Player 2</v>
      </c>
      <c r="L52" s="46">
        <f>'Printable version'!I28</f>
        <v>14</v>
      </c>
      <c r="M52" s="131">
        <f>'Printable version'!J28</f>
        <v>212.38938053097345</v>
      </c>
      <c r="N52" s="47">
        <f>'Printable version'!K28</f>
        <v>24</v>
      </c>
      <c r="O52" s="1"/>
    </row>
    <row r="53" spans="1:15" x14ac:dyDescent="0.55000000000000004">
      <c r="A53" s="213"/>
      <c r="B53" s="48" t="s">
        <v>39</v>
      </c>
      <c r="C53" s="44" t="str">
        <f t="shared" ref="C53:F54" si="13">K51</f>
        <v>Club 6 Player 1</v>
      </c>
      <c r="D53" s="46">
        <f t="shared" si="13"/>
        <v>13</v>
      </c>
      <c r="E53" s="131">
        <f t="shared" si="13"/>
        <v>211.50442477876106</v>
      </c>
      <c r="F53" s="47">
        <f t="shared" si="13"/>
        <v>24</v>
      </c>
      <c r="G53" s="1"/>
      <c r="H53" s="54"/>
      <c r="I53" s="213"/>
      <c r="J53" s="48" t="s">
        <v>39</v>
      </c>
      <c r="K53" s="44" t="str">
        <f t="shared" ref="K53:N54" si="14">C51</f>
        <v>Club 5 Player 1</v>
      </c>
      <c r="L53" s="46">
        <f t="shared" si="14"/>
        <v>13</v>
      </c>
      <c r="M53" s="131">
        <f t="shared" si="14"/>
        <v>211.50442477876106</v>
      </c>
      <c r="N53" s="47">
        <f t="shared" si="14"/>
        <v>24</v>
      </c>
      <c r="O53" s="1"/>
    </row>
    <row r="54" spans="1:15" x14ac:dyDescent="0.55000000000000004">
      <c r="A54" s="213"/>
      <c r="B54" s="48" t="s">
        <v>40</v>
      </c>
      <c r="C54" s="44" t="str">
        <f t="shared" si="13"/>
        <v>Club 6 Player 2</v>
      </c>
      <c r="D54" s="46">
        <f t="shared" si="13"/>
        <v>14</v>
      </c>
      <c r="E54" s="131">
        <f t="shared" si="13"/>
        <v>212.38938053097345</v>
      </c>
      <c r="F54" s="47">
        <f t="shared" si="13"/>
        <v>24</v>
      </c>
      <c r="G54" s="1"/>
      <c r="H54" s="54"/>
      <c r="I54" s="213"/>
      <c r="J54" s="48" t="s">
        <v>40</v>
      </c>
      <c r="K54" s="44" t="str">
        <f t="shared" si="14"/>
        <v>Club 5 Player 2</v>
      </c>
      <c r="L54" s="46">
        <f t="shared" si="14"/>
        <v>14</v>
      </c>
      <c r="M54" s="131">
        <f t="shared" si="14"/>
        <v>212.38938053097345</v>
      </c>
      <c r="N54" s="47">
        <f t="shared" si="14"/>
        <v>24</v>
      </c>
      <c r="O54" s="1"/>
    </row>
    <row r="55" spans="1:15" x14ac:dyDescent="0.55000000000000004">
      <c r="A55" s="51"/>
      <c r="B55" s="51"/>
      <c r="C55" s="61"/>
      <c r="D55" s="59"/>
      <c r="E55" s="60"/>
      <c r="F55" s="60"/>
      <c r="G55" s="61"/>
      <c r="H55" s="62"/>
      <c r="I55" s="66"/>
      <c r="J55" s="51"/>
      <c r="K55" s="61"/>
      <c r="L55" s="59"/>
      <c r="M55" s="60"/>
      <c r="N55" s="60"/>
      <c r="O55" s="61"/>
    </row>
    <row r="56" spans="1:15" ht="5.05" customHeight="1" x14ac:dyDescent="0.55000000000000004">
      <c r="A56" s="42"/>
      <c r="B56" s="42"/>
      <c r="C56" s="1"/>
      <c r="D56" s="40"/>
      <c r="E56" s="41"/>
      <c r="F56" s="41"/>
      <c r="G56" s="1"/>
      <c r="H56" s="54"/>
      <c r="I56" s="2"/>
      <c r="J56" s="42"/>
      <c r="K56" s="1"/>
      <c r="L56" s="40"/>
      <c r="M56" s="41"/>
      <c r="N56" s="41"/>
      <c r="O56" s="1"/>
    </row>
    <row r="57" spans="1:15" x14ac:dyDescent="0.55000000000000004">
      <c r="A57" s="101" t="s">
        <v>35</v>
      </c>
      <c r="B57" s="42"/>
      <c r="C57" s="1" t="str">
        <f>'Start sheet'!$B$11</f>
        <v>Club 5</v>
      </c>
      <c r="D57" s="40"/>
      <c r="E57" s="42" t="str">
        <f>'Start sheet'!$K$5</f>
        <v>Blue</v>
      </c>
      <c r="F57" s="39" t="s">
        <v>32</v>
      </c>
      <c r="G57" s="1"/>
      <c r="H57" s="54"/>
      <c r="I57" s="100" t="s">
        <v>35</v>
      </c>
      <c r="J57" s="42"/>
      <c r="K57" s="1" t="str">
        <f>'Start sheet'!$B$12</f>
        <v>Club 6</v>
      </c>
      <c r="L57" s="40"/>
      <c r="M57" s="42" t="str">
        <f>'Start sheet'!$K$5</f>
        <v>Blue</v>
      </c>
      <c r="N57" s="39" t="s">
        <v>32</v>
      </c>
      <c r="O57" s="1"/>
    </row>
    <row r="58" spans="1:15" x14ac:dyDescent="0.55000000000000004">
      <c r="A58" s="48" t="s">
        <v>22</v>
      </c>
      <c r="B58" s="48"/>
      <c r="C58" s="44" t="s">
        <v>2</v>
      </c>
      <c r="D58" s="46" t="s">
        <v>20</v>
      </c>
      <c r="E58" s="47" t="s">
        <v>21</v>
      </c>
      <c r="F58" s="47" t="s">
        <v>29</v>
      </c>
      <c r="G58" s="1"/>
      <c r="H58" s="54"/>
      <c r="I58" s="48" t="str">
        <f t="shared" ref="I58" si="15">A58</f>
        <v>Time</v>
      </c>
      <c r="J58" s="48"/>
      <c r="K58" s="44" t="s">
        <v>2</v>
      </c>
      <c r="L58" s="46" t="s">
        <v>20</v>
      </c>
      <c r="M58" s="47" t="s">
        <v>21</v>
      </c>
      <c r="N58" s="47" t="s">
        <v>29</v>
      </c>
      <c r="O58" s="1"/>
    </row>
    <row r="59" spans="1:15" x14ac:dyDescent="0.55000000000000004">
      <c r="A59" s="213">
        <f>'Printable version'!A29</f>
        <v>0.42361111111111094</v>
      </c>
      <c r="B59" s="45" t="s">
        <v>33</v>
      </c>
      <c r="C59" s="44" t="str">
        <f>'Printable version'!B29</f>
        <v>Club 5 Player 3</v>
      </c>
      <c r="D59" s="46">
        <f>'Printable version'!C29</f>
        <v>15</v>
      </c>
      <c r="E59" s="131">
        <f>'Printable version'!D29</f>
        <v>213.27433628318585</v>
      </c>
      <c r="F59" s="47">
        <f>'Printable version'!E29</f>
        <v>24</v>
      </c>
      <c r="G59" s="1"/>
      <c r="H59" s="54"/>
      <c r="I59" s="213">
        <f>A59</f>
        <v>0.42361111111111094</v>
      </c>
      <c r="J59" s="45" t="s">
        <v>33</v>
      </c>
      <c r="K59" s="44" t="str">
        <f>'Printable version'!H29</f>
        <v>Club 6 Player 3</v>
      </c>
      <c r="L59" s="46">
        <f>'Printable version'!I29</f>
        <v>15</v>
      </c>
      <c r="M59" s="131">
        <f>'Printable version'!J29</f>
        <v>213.27433628318585</v>
      </c>
      <c r="N59" s="47">
        <f>'Printable version'!K29</f>
        <v>24</v>
      </c>
      <c r="O59" s="1"/>
    </row>
    <row r="60" spans="1:15" x14ac:dyDescent="0.55000000000000004">
      <c r="A60" s="213"/>
      <c r="B60" s="48" t="s">
        <v>34</v>
      </c>
      <c r="C60" s="44" t="str">
        <f>'Printable version'!B30</f>
        <v>Club 5 Player 4</v>
      </c>
      <c r="D60" s="46">
        <f>'Printable version'!C30</f>
        <v>16</v>
      </c>
      <c r="E60" s="131">
        <f>'Printable version'!D30</f>
        <v>214.15929203539824</v>
      </c>
      <c r="F60" s="47">
        <f>'Printable version'!E30</f>
        <v>24</v>
      </c>
      <c r="G60" s="1"/>
      <c r="H60" s="54"/>
      <c r="I60" s="213"/>
      <c r="J60" s="48" t="s">
        <v>34</v>
      </c>
      <c r="K60" s="44" t="str">
        <f>'Printable version'!H30</f>
        <v>Club 6 Player 4</v>
      </c>
      <c r="L60" s="46">
        <f>'Printable version'!I30</f>
        <v>16</v>
      </c>
      <c r="M60" s="131">
        <f>'Printable version'!J30</f>
        <v>214.15929203539824</v>
      </c>
      <c r="N60" s="47">
        <f>'Printable version'!K30</f>
        <v>24</v>
      </c>
      <c r="O60" s="1"/>
    </row>
    <row r="61" spans="1:15" x14ac:dyDescent="0.55000000000000004">
      <c r="A61" s="213"/>
      <c r="B61" s="48" t="s">
        <v>39</v>
      </c>
      <c r="C61" s="44" t="str">
        <f t="shared" ref="C61:F62" si="16">K59</f>
        <v>Club 6 Player 3</v>
      </c>
      <c r="D61" s="46">
        <f t="shared" si="16"/>
        <v>15</v>
      </c>
      <c r="E61" s="131">
        <f t="shared" si="16"/>
        <v>213.27433628318585</v>
      </c>
      <c r="F61" s="47">
        <f t="shared" si="16"/>
        <v>24</v>
      </c>
      <c r="G61" s="1"/>
      <c r="H61" s="54"/>
      <c r="I61" s="213"/>
      <c r="J61" s="48" t="s">
        <v>39</v>
      </c>
      <c r="K61" s="44" t="str">
        <f t="shared" ref="K61:N62" si="17">C59</f>
        <v>Club 5 Player 3</v>
      </c>
      <c r="L61" s="46">
        <f t="shared" si="17"/>
        <v>15</v>
      </c>
      <c r="M61" s="131">
        <f t="shared" si="17"/>
        <v>213.27433628318585</v>
      </c>
      <c r="N61" s="47">
        <f t="shared" si="17"/>
        <v>24</v>
      </c>
      <c r="O61" s="1"/>
    </row>
    <row r="62" spans="1:15" x14ac:dyDescent="0.55000000000000004">
      <c r="A62" s="213"/>
      <c r="B62" s="48" t="s">
        <v>40</v>
      </c>
      <c r="C62" s="44" t="str">
        <f t="shared" si="16"/>
        <v>Club 6 Player 4</v>
      </c>
      <c r="D62" s="46">
        <f t="shared" si="16"/>
        <v>16</v>
      </c>
      <c r="E62" s="131">
        <f t="shared" si="16"/>
        <v>214.15929203539824</v>
      </c>
      <c r="F62" s="47">
        <f t="shared" si="16"/>
        <v>24</v>
      </c>
      <c r="G62" s="1"/>
      <c r="H62" s="54"/>
      <c r="I62" s="213"/>
      <c r="J62" s="48" t="s">
        <v>40</v>
      </c>
      <c r="K62" s="44" t="str">
        <f t="shared" si="17"/>
        <v>Club 5 Player 4</v>
      </c>
      <c r="L62" s="46">
        <f t="shared" si="17"/>
        <v>16</v>
      </c>
      <c r="M62" s="131">
        <f t="shared" si="17"/>
        <v>214.15929203539824</v>
      </c>
      <c r="N62" s="47">
        <f t="shared" si="17"/>
        <v>24</v>
      </c>
      <c r="O62" s="1"/>
    </row>
    <row r="63" spans="1:15" x14ac:dyDescent="0.55000000000000004">
      <c r="A63" s="51"/>
      <c r="B63" s="51"/>
      <c r="C63" s="61"/>
      <c r="D63" s="59"/>
      <c r="E63" s="60"/>
      <c r="F63" s="60"/>
      <c r="G63" s="61"/>
      <c r="H63" s="62"/>
      <c r="I63" s="66"/>
      <c r="J63" s="51"/>
      <c r="K63" s="61"/>
      <c r="L63" s="59"/>
      <c r="M63" s="60"/>
      <c r="N63" s="60"/>
      <c r="O63" s="61"/>
    </row>
    <row r="64" spans="1:15" ht="6" customHeight="1" x14ac:dyDescent="0.55000000000000004">
      <c r="A64" s="42"/>
      <c r="B64" s="42"/>
      <c r="C64" s="1"/>
      <c r="D64" s="40"/>
      <c r="E64" s="41"/>
      <c r="F64" s="41"/>
      <c r="G64" s="1"/>
      <c r="H64" s="54"/>
      <c r="I64" s="2"/>
      <c r="J64" s="42"/>
      <c r="K64" s="1"/>
      <c r="L64" s="40"/>
      <c r="M64" s="41"/>
      <c r="N64" s="41"/>
      <c r="O64" s="1"/>
    </row>
    <row r="65" spans="1:15" x14ac:dyDescent="0.55000000000000004">
      <c r="A65" s="101" t="s">
        <v>35</v>
      </c>
      <c r="B65" s="42"/>
      <c r="C65" s="1" t="str">
        <f>'Start sheet'!$B$11</f>
        <v>Club 5</v>
      </c>
      <c r="D65" s="40"/>
      <c r="E65" s="42" t="str">
        <f>'Start sheet'!$K$5</f>
        <v>Blue</v>
      </c>
      <c r="F65" s="39" t="s">
        <v>32</v>
      </c>
      <c r="G65" s="1"/>
      <c r="H65" s="54"/>
      <c r="I65" s="100" t="s">
        <v>35</v>
      </c>
      <c r="J65" s="42"/>
      <c r="K65" s="1" t="str">
        <f>'Start sheet'!$B$12</f>
        <v>Club 6</v>
      </c>
      <c r="L65" s="40"/>
      <c r="M65" s="42" t="str">
        <f>'Start sheet'!$K$5</f>
        <v>Blue</v>
      </c>
      <c r="N65" s="39" t="s">
        <v>32</v>
      </c>
      <c r="O65" s="1"/>
    </row>
    <row r="66" spans="1:15" x14ac:dyDescent="0.55000000000000004">
      <c r="A66" s="48" t="s">
        <v>22</v>
      </c>
      <c r="B66" s="48"/>
      <c r="C66" s="44" t="s">
        <v>2</v>
      </c>
      <c r="D66" s="46" t="s">
        <v>20</v>
      </c>
      <c r="E66" s="47" t="s">
        <v>21</v>
      </c>
      <c r="F66" s="47" t="s">
        <v>29</v>
      </c>
      <c r="G66" s="1"/>
      <c r="H66" s="54"/>
      <c r="I66" s="48" t="str">
        <f t="shared" ref="I66:I67" si="18">A66</f>
        <v>Time</v>
      </c>
      <c r="J66" s="48"/>
      <c r="K66" s="44" t="s">
        <v>2</v>
      </c>
      <c r="L66" s="46" t="s">
        <v>20</v>
      </c>
      <c r="M66" s="47" t="s">
        <v>21</v>
      </c>
      <c r="N66" s="47" t="s">
        <v>29</v>
      </c>
      <c r="O66" s="1"/>
    </row>
    <row r="67" spans="1:15" x14ac:dyDescent="0.55000000000000004">
      <c r="A67" s="214">
        <f>'Printable version'!A31</f>
        <v>0.43055555555555536</v>
      </c>
      <c r="B67" s="45" t="s">
        <v>33</v>
      </c>
      <c r="C67" s="44" t="str">
        <f>'Printable version'!B31</f>
        <v>Club 5 Player 5</v>
      </c>
      <c r="D67" s="46">
        <f>'Printable version'!C31</f>
        <v>17</v>
      </c>
      <c r="E67" s="131">
        <f>'Printable version'!D31</f>
        <v>215.04424778761063</v>
      </c>
      <c r="F67" s="47">
        <f>'Printable version'!E31</f>
        <v>24</v>
      </c>
      <c r="G67" s="1"/>
      <c r="H67" s="54"/>
      <c r="I67" s="213">
        <f t="shared" si="18"/>
        <v>0.43055555555555536</v>
      </c>
      <c r="J67" s="45" t="s">
        <v>33</v>
      </c>
      <c r="K67" s="44" t="str">
        <f>'Printable version'!H31</f>
        <v>Club 6 Player 5</v>
      </c>
      <c r="L67" s="46">
        <f>'Printable version'!I31</f>
        <v>17</v>
      </c>
      <c r="M67" s="131">
        <f>'Printable version'!J31</f>
        <v>215.04424778761063</v>
      </c>
      <c r="N67" s="47">
        <f>'Printable version'!K31</f>
        <v>24</v>
      </c>
      <c r="O67" s="1"/>
    </row>
    <row r="68" spans="1:15" x14ac:dyDescent="0.55000000000000004">
      <c r="A68" s="215"/>
      <c r="B68" s="48" t="s">
        <v>34</v>
      </c>
      <c r="C68" s="44" t="str">
        <f>'Printable version'!B32</f>
        <v>Club 5 Player 6</v>
      </c>
      <c r="D68" s="46">
        <f>'Printable version'!C32</f>
        <v>18</v>
      </c>
      <c r="E68" s="131">
        <f>'Printable version'!D32</f>
        <v>215.92920353982302</v>
      </c>
      <c r="F68" s="47">
        <f>'Printable version'!E32</f>
        <v>24</v>
      </c>
      <c r="G68" s="1"/>
      <c r="H68" s="54"/>
      <c r="I68" s="213"/>
      <c r="J68" s="48" t="s">
        <v>34</v>
      </c>
      <c r="K68" s="44" t="str">
        <f>'Printable version'!H32</f>
        <v>Club 6 Player 6</v>
      </c>
      <c r="L68" s="46">
        <f>'Printable version'!I32</f>
        <v>18</v>
      </c>
      <c r="M68" s="131">
        <f>'Printable version'!J32</f>
        <v>215.92920353982302</v>
      </c>
      <c r="N68" s="47">
        <f>'Printable version'!K32</f>
        <v>24</v>
      </c>
      <c r="O68" s="1"/>
    </row>
    <row r="69" spans="1:15" x14ac:dyDescent="0.55000000000000004">
      <c r="A69" s="215"/>
      <c r="B69" s="48" t="s">
        <v>39</v>
      </c>
      <c r="C69" s="44" t="str">
        <f t="shared" ref="C69:F70" si="19">K67</f>
        <v>Club 6 Player 5</v>
      </c>
      <c r="D69" s="46">
        <f t="shared" si="19"/>
        <v>17</v>
      </c>
      <c r="E69" s="131">
        <f t="shared" si="19"/>
        <v>215.04424778761063</v>
      </c>
      <c r="F69" s="47">
        <f t="shared" si="19"/>
        <v>24</v>
      </c>
      <c r="G69" s="1"/>
      <c r="H69" s="54"/>
      <c r="I69" s="213"/>
      <c r="J69" s="48" t="s">
        <v>39</v>
      </c>
      <c r="K69" s="44" t="str">
        <f t="shared" ref="K69:N70" si="20">C67</f>
        <v>Club 5 Player 5</v>
      </c>
      <c r="L69" s="46">
        <f t="shared" si="20"/>
        <v>17</v>
      </c>
      <c r="M69" s="131">
        <f t="shared" si="20"/>
        <v>215.04424778761063</v>
      </c>
      <c r="N69" s="47">
        <f t="shared" si="20"/>
        <v>24</v>
      </c>
      <c r="O69" s="1"/>
    </row>
    <row r="70" spans="1:15" x14ac:dyDescent="0.55000000000000004">
      <c r="A70" s="216"/>
      <c r="B70" s="48" t="s">
        <v>40</v>
      </c>
      <c r="C70" s="44" t="str">
        <f t="shared" si="19"/>
        <v>Club 6 Player 6</v>
      </c>
      <c r="D70" s="46">
        <f t="shared" si="19"/>
        <v>18</v>
      </c>
      <c r="E70" s="131">
        <f t="shared" si="19"/>
        <v>215.92920353982302</v>
      </c>
      <c r="F70" s="47">
        <f t="shared" si="19"/>
        <v>24</v>
      </c>
      <c r="G70" s="1"/>
      <c r="H70" s="54"/>
      <c r="I70" s="213"/>
      <c r="J70" s="48" t="s">
        <v>40</v>
      </c>
      <c r="K70" s="44" t="str">
        <f t="shared" si="20"/>
        <v>Club 5 Player 6</v>
      </c>
      <c r="L70" s="46">
        <f t="shared" si="20"/>
        <v>18</v>
      </c>
      <c r="M70" s="131">
        <f t="shared" si="20"/>
        <v>215.92920353982302</v>
      </c>
      <c r="N70" s="47">
        <f t="shared" si="20"/>
        <v>24</v>
      </c>
      <c r="O70" s="1"/>
    </row>
    <row r="71" spans="1:15" x14ac:dyDescent="0.55000000000000004">
      <c r="A71" s="65"/>
      <c r="B71" s="65"/>
      <c r="C71" s="61"/>
      <c r="D71" s="65"/>
      <c r="E71" s="65"/>
      <c r="F71" s="65"/>
      <c r="G71" s="61"/>
      <c r="H71" s="62"/>
      <c r="I71" s="66"/>
      <c r="J71" s="65"/>
      <c r="K71" s="61"/>
      <c r="L71" s="65"/>
      <c r="M71" s="65"/>
      <c r="N71" s="65"/>
      <c r="O71" s="61"/>
    </row>
    <row r="72" spans="1:15" ht="6.7" customHeight="1" x14ac:dyDescent="0.55000000000000004">
      <c r="A72" s="39"/>
      <c r="B72" s="39"/>
      <c r="C72" s="1"/>
      <c r="D72" s="39"/>
      <c r="E72" s="39"/>
      <c r="F72" s="39"/>
      <c r="G72" s="1"/>
      <c r="H72" s="54"/>
      <c r="I72" s="2"/>
      <c r="J72" s="39"/>
      <c r="K72" s="1"/>
      <c r="L72" s="39"/>
      <c r="M72" s="39"/>
      <c r="N72" s="39"/>
      <c r="O72" s="1"/>
    </row>
    <row r="73" spans="1:15" x14ac:dyDescent="0.55000000000000004">
      <c r="A73" s="101" t="s">
        <v>35</v>
      </c>
      <c r="B73" s="2"/>
      <c r="C73" s="1" t="str">
        <f>'Start sheet'!$B$7</f>
        <v>Club 1</v>
      </c>
      <c r="D73" s="39"/>
      <c r="E73" s="42" t="str">
        <f>'Start sheet'!$K$5</f>
        <v>Blue</v>
      </c>
      <c r="F73" s="39" t="s">
        <v>32</v>
      </c>
      <c r="G73" s="1"/>
      <c r="H73" s="54"/>
      <c r="I73" s="100" t="s">
        <v>35</v>
      </c>
      <c r="J73" s="2"/>
      <c r="K73" s="1" t="str">
        <f>'Start sheet'!$B$8</f>
        <v>Club 2</v>
      </c>
      <c r="L73" s="39"/>
      <c r="M73" s="42" t="str">
        <f>'Start sheet'!$K$5</f>
        <v>Blue</v>
      </c>
      <c r="N73" s="39" t="s">
        <v>32</v>
      </c>
      <c r="O73" s="1"/>
    </row>
    <row r="74" spans="1:15" x14ac:dyDescent="0.55000000000000004">
      <c r="A74" s="48" t="s">
        <v>22</v>
      </c>
      <c r="B74" s="48"/>
      <c r="C74" s="44" t="str">
        <f>'Printable version'!B26</f>
        <v>Player</v>
      </c>
      <c r="D74" s="45" t="str">
        <f>'Printable version'!C26</f>
        <v>HI</v>
      </c>
      <c r="E74" s="45" t="str">
        <f>'Printable version'!D26</f>
        <v>CH</v>
      </c>
      <c r="F74" s="45" t="s">
        <v>29</v>
      </c>
      <c r="G74" s="1"/>
      <c r="H74" s="54"/>
      <c r="I74" s="48" t="str">
        <f t="shared" ref="I74" si="21">A82</f>
        <v>Time</v>
      </c>
      <c r="J74" s="48"/>
      <c r="K74" s="44" t="str">
        <f>'Printable version'!H26</f>
        <v>Player</v>
      </c>
      <c r="L74" s="45" t="str">
        <f>'Printable version'!I26</f>
        <v>HI</v>
      </c>
      <c r="M74" s="45" t="str">
        <f>'Printable version'!J26</f>
        <v>CH</v>
      </c>
      <c r="N74" s="45" t="s">
        <v>29</v>
      </c>
      <c r="O74" s="1"/>
    </row>
    <row r="75" spans="1:15" x14ac:dyDescent="0.55000000000000004">
      <c r="A75" s="213">
        <f>'Printable version'!A37</f>
        <v>0.58333333333333337</v>
      </c>
      <c r="B75" s="45" t="s">
        <v>33</v>
      </c>
      <c r="C75" s="44" t="str">
        <f>'Printable version'!B37</f>
        <v>Club 1 Player 7</v>
      </c>
      <c r="D75" s="46">
        <f>'Printable version'!C37</f>
        <v>19</v>
      </c>
      <c r="E75" s="131">
        <f>'Printable version'!D37</f>
        <v>216.81415929203541</v>
      </c>
      <c r="F75" s="47">
        <f>'Printable version'!E37</f>
        <v>24</v>
      </c>
      <c r="G75" s="1"/>
      <c r="H75" s="54"/>
      <c r="I75" s="213">
        <f>A75</f>
        <v>0.58333333333333337</v>
      </c>
      <c r="J75" s="45" t="s">
        <v>33</v>
      </c>
      <c r="K75" s="44" t="str">
        <f>'Printable version'!H37</f>
        <v>Club 2 Player 7</v>
      </c>
      <c r="L75" s="46">
        <f>'Printable version'!I37</f>
        <v>19</v>
      </c>
      <c r="M75" s="131">
        <f>'Printable version'!J37</f>
        <v>216.81415929203541</v>
      </c>
      <c r="N75" s="47">
        <f>'Printable version'!K37</f>
        <v>24</v>
      </c>
      <c r="O75" s="1"/>
    </row>
    <row r="76" spans="1:15" x14ac:dyDescent="0.55000000000000004">
      <c r="A76" s="213"/>
      <c r="B76" s="48" t="s">
        <v>34</v>
      </c>
      <c r="C76" s="44" t="str">
        <f>'Printable version'!B38</f>
        <v>Club 1 Player 8</v>
      </c>
      <c r="D76" s="46">
        <f>'Printable version'!C38</f>
        <v>20</v>
      </c>
      <c r="E76" s="131">
        <f>'Printable version'!D38</f>
        <v>217.69911504424778</v>
      </c>
      <c r="F76" s="47">
        <f>'Printable version'!E38</f>
        <v>24</v>
      </c>
      <c r="G76" s="1"/>
      <c r="H76" s="54"/>
      <c r="I76" s="213"/>
      <c r="J76" s="48" t="s">
        <v>34</v>
      </c>
      <c r="K76" s="44" t="str">
        <f>'Printable version'!H38</f>
        <v>Club 2 Player 8</v>
      </c>
      <c r="L76" s="46">
        <f>'Printable version'!I38</f>
        <v>20</v>
      </c>
      <c r="M76" s="131">
        <f>'Printable version'!J38</f>
        <v>217.69911504424778</v>
      </c>
      <c r="N76" s="47">
        <f>'Printable version'!K38</f>
        <v>24</v>
      </c>
      <c r="O76" s="1"/>
    </row>
    <row r="77" spans="1:15" x14ac:dyDescent="0.55000000000000004">
      <c r="A77" s="213"/>
      <c r="B77" s="48" t="s">
        <v>39</v>
      </c>
      <c r="C77" s="44" t="str">
        <f t="shared" ref="C77:F78" si="22">K75</f>
        <v>Club 2 Player 7</v>
      </c>
      <c r="D77" s="46">
        <f t="shared" si="22"/>
        <v>19</v>
      </c>
      <c r="E77" s="131">
        <f t="shared" si="22"/>
        <v>216.81415929203541</v>
      </c>
      <c r="F77" s="47">
        <f t="shared" si="22"/>
        <v>24</v>
      </c>
      <c r="G77" s="1"/>
      <c r="H77" s="54"/>
      <c r="I77" s="213"/>
      <c r="J77" s="48" t="s">
        <v>39</v>
      </c>
      <c r="K77" s="44" t="str">
        <f t="shared" ref="K77:N78" si="23">C75</f>
        <v>Club 1 Player 7</v>
      </c>
      <c r="L77" s="46">
        <f t="shared" si="23"/>
        <v>19</v>
      </c>
      <c r="M77" s="131">
        <f t="shared" si="23"/>
        <v>216.81415929203541</v>
      </c>
      <c r="N77" s="47">
        <f t="shared" si="23"/>
        <v>24</v>
      </c>
      <c r="O77" s="1"/>
    </row>
    <row r="78" spans="1:15" x14ac:dyDescent="0.55000000000000004">
      <c r="A78" s="213"/>
      <c r="B78" s="48" t="s">
        <v>40</v>
      </c>
      <c r="C78" s="44" t="str">
        <f t="shared" si="22"/>
        <v>Club 2 Player 8</v>
      </c>
      <c r="D78" s="46">
        <f t="shared" si="22"/>
        <v>20</v>
      </c>
      <c r="E78" s="131">
        <f t="shared" si="22"/>
        <v>217.69911504424778</v>
      </c>
      <c r="F78" s="47">
        <f t="shared" si="22"/>
        <v>24</v>
      </c>
      <c r="G78" s="1"/>
      <c r="H78" s="54"/>
      <c r="I78" s="213"/>
      <c r="J78" s="48" t="s">
        <v>40</v>
      </c>
      <c r="K78" s="44" t="str">
        <f t="shared" si="23"/>
        <v>Club 1 Player 8</v>
      </c>
      <c r="L78" s="46">
        <f t="shared" si="23"/>
        <v>20</v>
      </c>
      <c r="M78" s="131">
        <f t="shared" si="23"/>
        <v>217.69911504424778</v>
      </c>
      <c r="N78" s="47">
        <f t="shared" si="23"/>
        <v>24</v>
      </c>
      <c r="O78" s="1"/>
    </row>
    <row r="79" spans="1:15" ht="12.7" customHeight="1" x14ac:dyDescent="0.55000000000000004">
      <c r="A79" s="51"/>
      <c r="B79" s="51"/>
      <c r="C79" s="61"/>
      <c r="D79" s="59"/>
      <c r="E79" s="60"/>
      <c r="F79" s="60"/>
      <c r="G79" s="61"/>
      <c r="H79" s="62"/>
      <c r="I79" s="66"/>
      <c r="J79" s="51"/>
      <c r="K79" s="61"/>
      <c r="L79" s="59"/>
      <c r="M79" s="60"/>
      <c r="N79" s="60"/>
      <c r="O79" s="61"/>
    </row>
    <row r="80" spans="1:15" ht="4.3" customHeight="1" x14ac:dyDescent="0.55000000000000004">
      <c r="A80" s="42"/>
      <c r="B80" s="42"/>
      <c r="C80" s="1"/>
      <c r="D80" s="40"/>
      <c r="E80" s="41"/>
      <c r="F80" s="41"/>
      <c r="G80" s="1"/>
      <c r="H80" s="54"/>
      <c r="I80" s="2"/>
      <c r="J80" s="42"/>
      <c r="K80" s="1"/>
      <c r="L80" s="40"/>
      <c r="M80" s="41"/>
      <c r="N80" s="41"/>
      <c r="O80" s="1"/>
    </row>
    <row r="81" spans="1:15" x14ac:dyDescent="0.55000000000000004">
      <c r="A81" s="101" t="s">
        <v>35</v>
      </c>
      <c r="B81" s="42"/>
      <c r="C81" s="1" t="str">
        <f>'Start sheet'!$B$7</f>
        <v>Club 1</v>
      </c>
      <c r="D81" s="40"/>
      <c r="E81" s="42" t="str">
        <f>'Start sheet'!$K$5</f>
        <v>Blue</v>
      </c>
      <c r="F81" s="39" t="s">
        <v>32</v>
      </c>
      <c r="G81" s="1"/>
      <c r="H81" s="54"/>
      <c r="I81" s="2"/>
      <c r="J81" s="42"/>
      <c r="K81" s="1" t="str">
        <f>'Start sheet'!$B$8</f>
        <v>Club 2</v>
      </c>
      <c r="L81" s="40"/>
      <c r="M81" s="42" t="str">
        <f>'Start sheet'!$K$5</f>
        <v>Blue</v>
      </c>
      <c r="N81" s="39" t="s">
        <v>32</v>
      </c>
      <c r="O81" s="1"/>
    </row>
    <row r="82" spans="1:15" x14ac:dyDescent="0.55000000000000004">
      <c r="A82" s="48" t="s">
        <v>22</v>
      </c>
      <c r="B82" s="48"/>
      <c r="C82" s="44" t="s">
        <v>2</v>
      </c>
      <c r="D82" s="46" t="s">
        <v>20</v>
      </c>
      <c r="E82" s="47" t="s">
        <v>21</v>
      </c>
      <c r="F82" s="47" t="s">
        <v>29</v>
      </c>
      <c r="G82" s="1"/>
      <c r="H82" s="54"/>
      <c r="I82" s="48" t="str">
        <f t="shared" ref="I82:I83" si="24">A82</f>
        <v>Time</v>
      </c>
      <c r="J82" s="48"/>
      <c r="K82" s="44" t="s">
        <v>2</v>
      </c>
      <c r="L82" s="46" t="s">
        <v>20</v>
      </c>
      <c r="M82" s="47" t="s">
        <v>21</v>
      </c>
      <c r="N82" s="47" t="s">
        <v>29</v>
      </c>
      <c r="O82" s="1"/>
    </row>
    <row r="83" spans="1:15" x14ac:dyDescent="0.55000000000000004">
      <c r="A83" s="213">
        <f>'Printable version'!A39</f>
        <v>0.59027777777777779</v>
      </c>
      <c r="B83" s="45" t="s">
        <v>33</v>
      </c>
      <c r="C83" s="44" t="str">
        <f>'Printable version'!B39</f>
        <v>Club 1 Player 9</v>
      </c>
      <c r="D83" s="46">
        <f>'Printable version'!C39</f>
        <v>21</v>
      </c>
      <c r="E83" s="131">
        <f>'Printable version'!D39</f>
        <v>218.58407079646017</v>
      </c>
      <c r="F83" s="47">
        <f>'Printable version'!E39</f>
        <v>24</v>
      </c>
      <c r="G83" s="1"/>
      <c r="H83" s="54"/>
      <c r="I83" s="213">
        <f t="shared" si="24"/>
        <v>0.59027777777777779</v>
      </c>
      <c r="J83" s="45" t="s">
        <v>33</v>
      </c>
      <c r="K83" s="44" t="str">
        <f>'Printable version'!H39</f>
        <v>Club 2 Player 9</v>
      </c>
      <c r="L83" s="46">
        <f>'Printable version'!I39</f>
        <v>21</v>
      </c>
      <c r="M83" s="131">
        <f>'Printable version'!J39</f>
        <v>218.58407079646017</v>
      </c>
      <c r="N83" s="47">
        <f>'Printable version'!K39</f>
        <v>24</v>
      </c>
      <c r="O83" s="1"/>
    </row>
    <row r="84" spans="1:15" x14ac:dyDescent="0.55000000000000004">
      <c r="A84" s="213"/>
      <c r="B84" s="48" t="s">
        <v>34</v>
      </c>
      <c r="C84" s="44" t="str">
        <f>'Printable version'!B40</f>
        <v>Club 1 Player 10</v>
      </c>
      <c r="D84" s="46">
        <f>'Printable version'!C40</f>
        <v>22</v>
      </c>
      <c r="E84" s="131">
        <f>'Printable version'!D40</f>
        <v>219.46902654867256</v>
      </c>
      <c r="F84" s="47">
        <f>'Printable version'!E40</f>
        <v>24</v>
      </c>
      <c r="G84" s="1"/>
      <c r="H84" s="54"/>
      <c r="I84" s="213"/>
      <c r="J84" s="48" t="s">
        <v>34</v>
      </c>
      <c r="K84" s="44" t="str">
        <f>'Printable version'!H40</f>
        <v>Club 2 Player 10</v>
      </c>
      <c r="L84" s="46">
        <f>'Printable version'!I40</f>
        <v>22</v>
      </c>
      <c r="M84" s="131">
        <f>'Printable version'!J40</f>
        <v>219.46902654867256</v>
      </c>
      <c r="N84" s="47">
        <f>'Printable version'!K40</f>
        <v>24</v>
      </c>
      <c r="O84" s="1"/>
    </row>
    <row r="85" spans="1:15" x14ac:dyDescent="0.55000000000000004">
      <c r="A85" s="213"/>
      <c r="B85" s="48" t="s">
        <v>39</v>
      </c>
      <c r="C85" s="44" t="str">
        <f t="shared" ref="C85:F86" si="25">K83</f>
        <v>Club 2 Player 9</v>
      </c>
      <c r="D85" s="46">
        <f t="shared" si="25"/>
        <v>21</v>
      </c>
      <c r="E85" s="131">
        <f t="shared" si="25"/>
        <v>218.58407079646017</v>
      </c>
      <c r="F85" s="47">
        <f t="shared" si="25"/>
        <v>24</v>
      </c>
      <c r="G85" s="1"/>
      <c r="H85" s="54"/>
      <c r="I85" s="213"/>
      <c r="J85" s="48" t="s">
        <v>39</v>
      </c>
      <c r="K85" s="44" t="str">
        <f t="shared" ref="K85:N86" si="26">C83</f>
        <v>Club 1 Player 9</v>
      </c>
      <c r="L85" s="46">
        <f t="shared" si="26"/>
        <v>21</v>
      </c>
      <c r="M85" s="131">
        <f t="shared" si="26"/>
        <v>218.58407079646017</v>
      </c>
      <c r="N85" s="47">
        <f t="shared" si="26"/>
        <v>24</v>
      </c>
      <c r="O85" s="1"/>
    </row>
    <row r="86" spans="1:15" x14ac:dyDescent="0.55000000000000004">
      <c r="A86" s="213"/>
      <c r="B86" s="48" t="s">
        <v>40</v>
      </c>
      <c r="C86" s="44" t="str">
        <f t="shared" si="25"/>
        <v>Club 2 Player 10</v>
      </c>
      <c r="D86" s="46">
        <f t="shared" si="25"/>
        <v>22</v>
      </c>
      <c r="E86" s="131">
        <f t="shared" si="25"/>
        <v>219.46902654867256</v>
      </c>
      <c r="F86" s="47">
        <f t="shared" si="25"/>
        <v>24</v>
      </c>
      <c r="G86" s="1"/>
      <c r="H86" s="54"/>
      <c r="I86" s="213"/>
      <c r="J86" s="48" t="s">
        <v>40</v>
      </c>
      <c r="K86" s="44" t="str">
        <f t="shared" si="26"/>
        <v>Club 1 Player 10</v>
      </c>
      <c r="L86" s="46">
        <f t="shared" si="26"/>
        <v>22</v>
      </c>
      <c r="M86" s="131">
        <f t="shared" si="26"/>
        <v>219.46902654867256</v>
      </c>
      <c r="N86" s="47">
        <f t="shared" si="26"/>
        <v>24</v>
      </c>
      <c r="O86" s="1"/>
    </row>
    <row r="87" spans="1:15" x14ac:dyDescent="0.55000000000000004">
      <c r="A87" s="51"/>
      <c r="B87" s="51"/>
      <c r="C87" s="61"/>
      <c r="D87" s="59"/>
      <c r="E87" s="60"/>
      <c r="F87" s="60"/>
      <c r="G87" s="61"/>
      <c r="H87" s="62"/>
      <c r="I87" s="66"/>
      <c r="J87" s="51"/>
      <c r="K87" s="61"/>
      <c r="L87" s="59"/>
      <c r="M87" s="60"/>
      <c r="N87" s="60"/>
      <c r="O87" s="61"/>
    </row>
    <row r="88" spans="1:15" ht="6.7" customHeight="1" x14ac:dyDescent="0.55000000000000004">
      <c r="A88" s="42"/>
      <c r="B88" s="42"/>
      <c r="C88" s="1"/>
      <c r="D88" s="40"/>
      <c r="E88" s="41"/>
      <c r="F88" s="41"/>
      <c r="G88" s="1"/>
      <c r="H88" s="54"/>
      <c r="I88" s="2"/>
      <c r="J88" s="42"/>
      <c r="K88" s="1"/>
      <c r="L88" s="40"/>
      <c r="M88" s="41"/>
      <c r="N88" s="41"/>
      <c r="O88" s="1"/>
    </row>
    <row r="89" spans="1:15" x14ac:dyDescent="0.55000000000000004">
      <c r="A89" s="101" t="s">
        <v>35</v>
      </c>
      <c r="B89" s="42"/>
      <c r="C89" s="1" t="str">
        <f>'Start sheet'!$B$7</f>
        <v>Club 1</v>
      </c>
      <c r="D89" s="40"/>
      <c r="E89" s="42" t="str">
        <f>'Start sheet'!$K$5</f>
        <v>Blue</v>
      </c>
      <c r="F89" s="39" t="s">
        <v>32</v>
      </c>
      <c r="G89" s="1"/>
      <c r="H89" s="54"/>
      <c r="I89" s="100" t="s">
        <v>35</v>
      </c>
      <c r="J89" s="42"/>
      <c r="K89" s="1" t="str">
        <f>'Start sheet'!$B$8</f>
        <v>Club 2</v>
      </c>
      <c r="L89" s="40"/>
      <c r="M89" s="42" t="str">
        <f>'Start sheet'!$K$5</f>
        <v>Blue</v>
      </c>
      <c r="N89" s="39" t="s">
        <v>32</v>
      </c>
      <c r="O89" s="1"/>
    </row>
    <row r="90" spans="1:15" x14ac:dyDescent="0.55000000000000004">
      <c r="A90" s="48" t="s">
        <v>22</v>
      </c>
      <c r="B90" s="48"/>
      <c r="C90" s="44" t="s">
        <v>2</v>
      </c>
      <c r="D90" s="46" t="s">
        <v>20</v>
      </c>
      <c r="E90" s="47" t="s">
        <v>21</v>
      </c>
      <c r="F90" s="47" t="s">
        <v>29</v>
      </c>
      <c r="G90" s="1"/>
      <c r="H90" s="54"/>
      <c r="I90" s="48" t="str">
        <f t="shared" ref="I90:I91" si="27">A90</f>
        <v>Time</v>
      </c>
      <c r="J90" s="48"/>
      <c r="K90" s="44" t="s">
        <v>2</v>
      </c>
      <c r="L90" s="46" t="s">
        <v>20</v>
      </c>
      <c r="M90" s="47" t="s">
        <v>21</v>
      </c>
      <c r="N90" s="47" t="s">
        <v>29</v>
      </c>
      <c r="O90" s="1"/>
    </row>
    <row r="91" spans="1:15" x14ac:dyDescent="0.55000000000000004">
      <c r="A91" s="213">
        <f>'Printable version'!A41</f>
        <v>0.59722222222222221</v>
      </c>
      <c r="B91" s="45" t="s">
        <v>33</v>
      </c>
      <c r="C91" s="44" t="str">
        <f>'Printable version'!B41</f>
        <v>Club 1 Player 11</v>
      </c>
      <c r="D91" s="46">
        <f>'Printable version'!C41</f>
        <v>23</v>
      </c>
      <c r="E91" s="131">
        <f>'Printable version'!D41</f>
        <v>220.35398230088495</v>
      </c>
      <c r="F91" s="47">
        <f>'Printable version'!E41</f>
        <v>24</v>
      </c>
      <c r="G91" s="1"/>
      <c r="H91" s="54"/>
      <c r="I91" s="213">
        <f t="shared" si="27"/>
        <v>0.59722222222222221</v>
      </c>
      <c r="J91" s="45" t="s">
        <v>33</v>
      </c>
      <c r="K91" s="44" t="str">
        <f>'Printable version'!H41</f>
        <v>Club 2 Player 11</v>
      </c>
      <c r="L91" s="46">
        <f>'Printable version'!I41</f>
        <v>23</v>
      </c>
      <c r="M91" s="131">
        <f>'Printable version'!J41</f>
        <v>220.35398230088495</v>
      </c>
      <c r="N91" s="47">
        <f>'Printable version'!K41</f>
        <v>24</v>
      </c>
      <c r="O91" s="1"/>
    </row>
    <row r="92" spans="1:15" x14ac:dyDescent="0.55000000000000004">
      <c r="A92" s="213"/>
      <c r="B92" s="48" t="s">
        <v>34</v>
      </c>
      <c r="C92" s="44" t="str">
        <f>'Printable version'!B42</f>
        <v>Club 1 Player 12</v>
      </c>
      <c r="D92" s="46">
        <f>'Printable version'!C42</f>
        <v>24</v>
      </c>
      <c r="E92" s="131">
        <f>'Printable version'!D42</f>
        <v>221.23893805309734</v>
      </c>
      <c r="F92" s="47">
        <f>'Printable version'!E42</f>
        <v>24</v>
      </c>
      <c r="G92" s="1"/>
      <c r="H92" s="54"/>
      <c r="I92" s="213"/>
      <c r="J92" s="48" t="s">
        <v>34</v>
      </c>
      <c r="K92" s="44" t="str">
        <f>'Printable version'!H42</f>
        <v>Club 2 Player 12</v>
      </c>
      <c r="L92" s="46">
        <f>'Printable version'!I42</f>
        <v>24</v>
      </c>
      <c r="M92" s="131">
        <f>'Printable version'!J42</f>
        <v>221.23893805309734</v>
      </c>
      <c r="N92" s="47">
        <f>'Printable version'!K42</f>
        <v>24</v>
      </c>
      <c r="O92" s="1"/>
    </row>
    <row r="93" spans="1:15" x14ac:dyDescent="0.55000000000000004">
      <c r="A93" s="213"/>
      <c r="B93" s="48" t="s">
        <v>39</v>
      </c>
      <c r="C93" s="44" t="str">
        <f t="shared" ref="C93:F94" si="28">K91</f>
        <v>Club 2 Player 11</v>
      </c>
      <c r="D93" s="46">
        <f t="shared" si="28"/>
        <v>23</v>
      </c>
      <c r="E93" s="131">
        <f t="shared" si="28"/>
        <v>220.35398230088495</v>
      </c>
      <c r="F93" s="47">
        <f t="shared" si="28"/>
        <v>24</v>
      </c>
      <c r="G93" s="1"/>
      <c r="H93" s="54"/>
      <c r="I93" s="213"/>
      <c r="J93" s="48" t="s">
        <v>39</v>
      </c>
      <c r="K93" s="44" t="str">
        <f t="shared" ref="K93:N94" si="29">C91</f>
        <v>Club 1 Player 11</v>
      </c>
      <c r="L93" s="46">
        <f t="shared" si="29"/>
        <v>23</v>
      </c>
      <c r="M93" s="131">
        <f t="shared" si="29"/>
        <v>220.35398230088495</v>
      </c>
      <c r="N93" s="47">
        <f t="shared" si="29"/>
        <v>24</v>
      </c>
      <c r="O93" s="1"/>
    </row>
    <row r="94" spans="1:15" x14ac:dyDescent="0.55000000000000004">
      <c r="A94" s="213"/>
      <c r="B94" s="48" t="s">
        <v>40</v>
      </c>
      <c r="C94" s="44" t="str">
        <f t="shared" si="28"/>
        <v>Club 2 Player 12</v>
      </c>
      <c r="D94" s="46">
        <f t="shared" si="28"/>
        <v>24</v>
      </c>
      <c r="E94" s="131">
        <f t="shared" si="28"/>
        <v>221.23893805309734</v>
      </c>
      <c r="F94" s="47">
        <f t="shared" si="28"/>
        <v>24</v>
      </c>
      <c r="G94" s="1"/>
      <c r="H94" s="54"/>
      <c r="I94" s="213"/>
      <c r="J94" s="48" t="s">
        <v>40</v>
      </c>
      <c r="K94" s="44" t="str">
        <f t="shared" si="29"/>
        <v>Club 1 Player 12</v>
      </c>
      <c r="L94" s="46">
        <f t="shared" si="29"/>
        <v>24</v>
      </c>
      <c r="M94" s="131">
        <f t="shared" si="29"/>
        <v>221.23893805309734</v>
      </c>
      <c r="N94" s="47">
        <f t="shared" si="29"/>
        <v>24</v>
      </c>
      <c r="O94" s="1"/>
    </row>
    <row r="95" spans="1:15" x14ac:dyDescent="0.55000000000000004">
      <c r="A95" s="51"/>
      <c r="B95" s="51"/>
      <c r="C95" s="61"/>
      <c r="D95" s="65"/>
      <c r="E95" s="65"/>
      <c r="F95" s="65"/>
      <c r="G95" s="61"/>
      <c r="H95" s="62"/>
      <c r="I95" s="66"/>
      <c r="J95" s="51"/>
      <c r="K95" s="61"/>
      <c r="L95" s="65"/>
      <c r="M95" s="65"/>
      <c r="N95" s="65"/>
      <c r="O95" s="61"/>
    </row>
    <row r="96" spans="1:15" ht="5.05" customHeight="1" x14ac:dyDescent="0.55000000000000004">
      <c r="A96" s="42"/>
      <c r="B96" s="42"/>
      <c r="C96" s="1"/>
      <c r="D96" s="39"/>
      <c r="E96" s="39"/>
      <c r="F96" s="39"/>
      <c r="G96" s="1"/>
      <c r="H96" s="54"/>
      <c r="I96" s="2"/>
      <c r="J96" s="42"/>
      <c r="K96" s="1"/>
      <c r="L96" s="39"/>
      <c r="M96" s="39"/>
      <c r="N96" s="39"/>
      <c r="O96" s="1"/>
    </row>
    <row r="97" spans="1:15" x14ac:dyDescent="0.55000000000000004">
      <c r="A97" s="100" t="s">
        <v>35</v>
      </c>
      <c r="B97" s="2"/>
      <c r="C97" s="1" t="str">
        <f>'Start sheet'!$B$9</f>
        <v>Club 3</v>
      </c>
      <c r="D97" s="39"/>
      <c r="E97" s="42" t="str">
        <f>'Start sheet'!$K$5</f>
        <v>Blue</v>
      </c>
      <c r="F97" s="39" t="s">
        <v>32</v>
      </c>
      <c r="G97" s="1"/>
      <c r="H97" s="54"/>
      <c r="I97" s="100" t="s">
        <v>35</v>
      </c>
      <c r="J97" s="2"/>
      <c r="K97" s="1" t="str">
        <f>'Start sheet'!$B$10</f>
        <v>Club 4</v>
      </c>
      <c r="L97" s="39"/>
      <c r="M97" s="42" t="str">
        <f>'Start sheet'!$K$5</f>
        <v>Blue</v>
      </c>
      <c r="N97" s="39" t="s">
        <v>32</v>
      </c>
      <c r="O97" s="1"/>
    </row>
    <row r="98" spans="1:15" x14ac:dyDescent="0.55000000000000004">
      <c r="A98" s="48" t="s">
        <v>22</v>
      </c>
      <c r="B98" s="48"/>
      <c r="C98" s="44" t="str">
        <f>'Printable version'!B36</f>
        <v>Player</v>
      </c>
      <c r="D98" s="45" t="str">
        <f>'Printable version'!C36</f>
        <v>HI</v>
      </c>
      <c r="E98" s="45" t="str">
        <f>'Printable version'!D36</f>
        <v>CH</v>
      </c>
      <c r="F98" s="47" t="s">
        <v>29</v>
      </c>
      <c r="G98" s="1"/>
      <c r="H98" s="54"/>
      <c r="I98" s="48" t="s">
        <v>22</v>
      </c>
      <c r="J98" s="48"/>
      <c r="K98" s="44" t="str">
        <f>'Printable version'!H36</f>
        <v>Player</v>
      </c>
      <c r="L98" s="45" t="str">
        <f>'Printable version'!I36</f>
        <v>HI</v>
      </c>
      <c r="M98" s="45" t="str">
        <f>'Printable version'!J36</f>
        <v>CH</v>
      </c>
      <c r="N98" s="47" t="s">
        <v>29</v>
      </c>
      <c r="O98" s="1"/>
    </row>
    <row r="99" spans="1:15" x14ac:dyDescent="0.55000000000000004">
      <c r="A99" s="213">
        <f>'Printable version'!A48</f>
        <v>0.60416666666666663</v>
      </c>
      <c r="B99" s="45" t="s">
        <v>33</v>
      </c>
      <c r="C99" s="44" t="str">
        <f>'Printable version'!B48</f>
        <v>Club 3 Player 7</v>
      </c>
      <c r="D99" s="46">
        <f>'Printable version'!C48</f>
        <v>25</v>
      </c>
      <c r="E99" s="131">
        <f>'Printable version'!D48</f>
        <v>222.12389380530973</v>
      </c>
      <c r="F99" s="47">
        <f>'Printable version'!E48</f>
        <v>24</v>
      </c>
      <c r="G99" s="1"/>
      <c r="H99" s="54"/>
      <c r="I99" s="213">
        <f>A99</f>
        <v>0.60416666666666663</v>
      </c>
      <c r="J99" s="45" t="s">
        <v>33</v>
      </c>
      <c r="K99" s="44" t="str">
        <f>'Printable version'!H48</f>
        <v>Club 4 Player 7</v>
      </c>
      <c r="L99" s="46">
        <f>'Printable version'!I48</f>
        <v>25</v>
      </c>
      <c r="M99" s="131">
        <f>'Printable version'!J48</f>
        <v>222.12389380530973</v>
      </c>
      <c r="N99" s="47">
        <f>'Printable version'!K48</f>
        <v>24</v>
      </c>
      <c r="O99" s="1"/>
    </row>
    <row r="100" spans="1:15" x14ac:dyDescent="0.55000000000000004">
      <c r="A100" s="213"/>
      <c r="B100" s="48" t="s">
        <v>34</v>
      </c>
      <c r="C100" s="44" t="str">
        <f>'Printable version'!B49</f>
        <v>Club 3 Player 8</v>
      </c>
      <c r="D100" s="46">
        <f>'Printable version'!C49</f>
        <v>26</v>
      </c>
      <c r="E100" s="131">
        <f>'Printable version'!D49</f>
        <v>223.00884955752213</v>
      </c>
      <c r="F100" s="47">
        <f>'Printable version'!E49</f>
        <v>24</v>
      </c>
      <c r="G100" s="1"/>
      <c r="H100" s="54"/>
      <c r="I100" s="213"/>
      <c r="J100" s="48" t="s">
        <v>34</v>
      </c>
      <c r="K100" s="44" t="str">
        <f>'Printable version'!H49</f>
        <v>Club 4 Player 8</v>
      </c>
      <c r="L100" s="46">
        <f>'Printable version'!I49</f>
        <v>26</v>
      </c>
      <c r="M100" s="131">
        <f>'Printable version'!J49</f>
        <v>223.00884955752213</v>
      </c>
      <c r="N100" s="47">
        <f>'Printable version'!K49</f>
        <v>24</v>
      </c>
      <c r="O100" s="1"/>
    </row>
    <row r="101" spans="1:15" x14ac:dyDescent="0.55000000000000004">
      <c r="A101" s="213"/>
      <c r="B101" s="48" t="s">
        <v>39</v>
      </c>
      <c r="C101" s="44" t="str">
        <f t="shared" ref="C101:F102" si="30">K99</f>
        <v>Club 4 Player 7</v>
      </c>
      <c r="D101" s="46">
        <f t="shared" si="30"/>
        <v>25</v>
      </c>
      <c r="E101" s="131">
        <f t="shared" si="30"/>
        <v>222.12389380530973</v>
      </c>
      <c r="F101" s="47">
        <f t="shared" si="30"/>
        <v>24</v>
      </c>
      <c r="G101" s="1"/>
      <c r="H101" s="54"/>
      <c r="I101" s="213"/>
      <c r="J101" s="48" t="s">
        <v>39</v>
      </c>
      <c r="K101" s="44" t="str">
        <f t="shared" ref="K101:N102" si="31">C99</f>
        <v>Club 3 Player 7</v>
      </c>
      <c r="L101" s="46">
        <f t="shared" si="31"/>
        <v>25</v>
      </c>
      <c r="M101" s="131">
        <f t="shared" si="31"/>
        <v>222.12389380530973</v>
      </c>
      <c r="N101" s="47">
        <f t="shared" si="31"/>
        <v>24</v>
      </c>
      <c r="O101" s="1"/>
    </row>
    <row r="102" spans="1:15" x14ac:dyDescent="0.55000000000000004">
      <c r="A102" s="213"/>
      <c r="B102" s="48" t="s">
        <v>40</v>
      </c>
      <c r="C102" s="44" t="str">
        <f t="shared" si="30"/>
        <v>Club 4 Player 8</v>
      </c>
      <c r="D102" s="46">
        <f t="shared" si="30"/>
        <v>26</v>
      </c>
      <c r="E102" s="131">
        <f t="shared" si="30"/>
        <v>223.00884955752213</v>
      </c>
      <c r="F102" s="47">
        <f t="shared" si="30"/>
        <v>24</v>
      </c>
      <c r="G102" s="1"/>
      <c r="H102" s="54"/>
      <c r="I102" s="213"/>
      <c r="J102" s="48" t="s">
        <v>40</v>
      </c>
      <c r="K102" s="44" t="str">
        <f t="shared" si="31"/>
        <v>Club 3 Player 8</v>
      </c>
      <c r="L102" s="46">
        <f t="shared" si="31"/>
        <v>26</v>
      </c>
      <c r="M102" s="131">
        <f t="shared" si="31"/>
        <v>223.00884955752213</v>
      </c>
      <c r="N102" s="47">
        <f t="shared" si="31"/>
        <v>24</v>
      </c>
      <c r="O102" s="1"/>
    </row>
    <row r="103" spans="1:15" ht="16.3" customHeight="1" x14ac:dyDescent="0.55000000000000004">
      <c r="A103" s="63"/>
      <c r="B103" s="63"/>
      <c r="C103" s="64"/>
      <c r="D103" s="59"/>
      <c r="E103" s="60"/>
      <c r="F103" s="60"/>
      <c r="G103" s="61"/>
      <c r="H103" s="62"/>
      <c r="I103" s="51"/>
      <c r="J103" s="63"/>
      <c r="K103" s="61"/>
      <c r="L103" s="59"/>
      <c r="M103" s="60"/>
      <c r="N103" s="60"/>
      <c r="O103" s="61"/>
    </row>
    <row r="104" spans="1:15" ht="4.3" customHeight="1" x14ac:dyDescent="0.55000000000000004">
      <c r="A104" s="42"/>
      <c r="B104" s="42"/>
      <c r="C104" s="1"/>
      <c r="D104" s="40"/>
      <c r="E104" s="41"/>
      <c r="F104" s="41"/>
      <c r="G104" s="1"/>
      <c r="H104" s="54"/>
      <c r="I104" s="42"/>
      <c r="J104" s="42"/>
      <c r="K104" s="1"/>
      <c r="L104" s="40"/>
      <c r="M104" s="41"/>
      <c r="N104" s="41"/>
      <c r="O104" s="1"/>
    </row>
    <row r="105" spans="1:15" x14ac:dyDescent="0.55000000000000004">
      <c r="A105" s="101" t="s">
        <v>35</v>
      </c>
      <c r="B105" s="42"/>
      <c r="C105" s="1" t="str">
        <f>'Start sheet'!$B$9</f>
        <v>Club 3</v>
      </c>
      <c r="D105" s="40"/>
      <c r="E105" s="42" t="str">
        <f>'Start sheet'!$K$5</f>
        <v>Blue</v>
      </c>
      <c r="F105" s="39" t="s">
        <v>32</v>
      </c>
      <c r="G105" s="1"/>
      <c r="H105" s="54"/>
      <c r="I105" s="101" t="s">
        <v>35</v>
      </c>
      <c r="J105" s="42"/>
      <c r="K105" s="1" t="str">
        <f>'Start sheet'!$B$10</f>
        <v>Club 4</v>
      </c>
      <c r="L105" s="40"/>
      <c r="M105" s="42" t="str">
        <f>'Start sheet'!$K$5</f>
        <v>Blue</v>
      </c>
      <c r="N105" s="39" t="s">
        <v>32</v>
      </c>
      <c r="O105" s="1"/>
    </row>
    <row r="106" spans="1:15" x14ac:dyDescent="0.55000000000000004">
      <c r="A106" s="48" t="s">
        <v>22</v>
      </c>
      <c r="B106" s="48"/>
      <c r="C106" s="44" t="s">
        <v>2</v>
      </c>
      <c r="D106" s="46" t="s">
        <v>20</v>
      </c>
      <c r="E106" s="47" t="s">
        <v>21</v>
      </c>
      <c r="F106" s="47" t="s">
        <v>29</v>
      </c>
      <c r="G106" s="1"/>
      <c r="H106" s="54"/>
      <c r="I106" s="48" t="s">
        <v>22</v>
      </c>
      <c r="J106" s="48"/>
      <c r="K106" s="44" t="s">
        <v>2</v>
      </c>
      <c r="L106" s="46" t="s">
        <v>20</v>
      </c>
      <c r="M106" s="47" t="s">
        <v>21</v>
      </c>
      <c r="N106" s="47" t="s">
        <v>29</v>
      </c>
      <c r="O106" s="1"/>
    </row>
    <row r="107" spans="1:15" x14ac:dyDescent="0.55000000000000004">
      <c r="A107" s="213">
        <f>'Printable version'!A50</f>
        <v>0.61111111111111105</v>
      </c>
      <c r="B107" s="45" t="s">
        <v>33</v>
      </c>
      <c r="C107" s="44" t="str">
        <f>'Printable version'!B50</f>
        <v>Club 3 Player 9</v>
      </c>
      <c r="D107" s="46">
        <f>'Printable version'!C50</f>
        <v>27</v>
      </c>
      <c r="E107" s="131">
        <f>'Printable version'!D50</f>
        <v>223.89380530973452</v>
      </c>
      <c r="F107" s="47">
        <f>'Printable version'!E50</f>
        <v>24</v>
      </c>
      <c r="G107" s="1"/>
      <c r="H107" s="54"/>
      <c r="I107" s="213">
        <f>A107</f>
        <v>0.61111111111111105</v>
      </c>
      <c r="J107" s="45" t="s">
        <v>33</v>
      </c>
      <c r="K107" s="44" t="str">
        <f>'Printable version'!H50</f>
        <v>Club 4 Player 9</v>
      </c>
      <c r="L107" s="46">
        <f>'Printable version'!I50</f>
        <v>27</v>
      </c>
      <c r="M107" s="131">
        <f>'Printable version'!J50</f>
        <v>223.89380530973452</v>
      </c>
      <c r="N107" s="47">
        <f>'Printable version'!K50</f>
        <v>24</v>
      </c>
      <c r="O107" s="1"/>
    </row>
    <row r="108" spans="1:15" x14ac:dyDescent="0.55000000000000004">
      <c r="A108" s="213"/>
      <c r="B108" s="48" t="s">
        <v>34</v>
      </c>
      <c r="C108" s="44" t="str">
        <f>'Printable version'!B51</f>
        <v>Club 3 Player 10</v>
      </c>
      <c r="D108" s="46">
        <f>'Printable version'!C51</f>
        <v>28</v>
      </c>
      <c r="E108" s="131">
        <f>'Printable version'!D51</f>
        <v>224.77876106194691</v>
      </c>
      <c r="F108" s="47">
        <f>'Printable version'!E51</f>
        <v>24</v>
      </c>
      <c r="G108" s="1"/>
      <c r="H108" s="54"/>
      <c r="I108" s="213"/>
      <c r="J108" s="48" t="s">
        <v>34</v>
      </c>
      <c r="K108" s="44" t="str">
        <f>'Printable version'!H51</f>
        <v>Club 4 Player 10</v>
      </c>
      <c r="L108" s="46">
        <f>'Printable version'!I51</f>
        <v>28</v>
      </c>
      <c r="M108" s="131">
        <f>'Printable version'!J51</f>
        <v>224.77876106194691</v>
      </c>
      <c r="N108" s="47">
        <f>'Printable version'!K51</f>
        <v>24</v>
      </c>
      <c r="O108" s="1"/>
    </row>
    <row r="109" spans="1:15" x14ac:dyDescent="0.55000000000000004">
      <c r="A109" s="213"/>
      <c r="B109" s="48" t="s">
        <v>39</v>
      </c>
      <c r="C109" s="44" t="str">
        <f t="shared" ref="C109:F110" si="32">K107</f>
        <v>Club 4 Player 9</v>
      </c>
      <c r="D109" s="46">
        <f t="shared" si="32"/>
        <v>27</v>
      </c>
      <c r="E109" s="131">
        <f t="shared" si="32"/>
        <v>223.89380530973452</v>
      </c>
      <c r="F109" s="47">
        <f t="shared" si="32"/>
        <v>24</v>
      </c>
      <c r="G109" s="1"/>
      <c r="H109" s="54"/>
      <c r="I109" s="213"/>
      <c r="J109" s="48" t="s">
        <v>39</v>
      </c>
      <c r="K109" s="44" t="str">
        <f t="shared" ref="K109:N110" si="33">C107</f>
        <v>Club 3 Player 9</v>
      </c>
      <c r="L109" s="46">
        <f t="shared" si="33"/>
        <v>27</v>
      </c>
      <c r="M109" s="131">
        <f t="shared" si="33"/>
        <v>223.89380530973452</v>
      </c>
      <c r="N109" s="47">
        <f t="shared" si="33"/>
        <v>24</v>
      </c>
      <c r="O109" s="1"/>
    </row>
    <row r="110" spans="1:15" x14ac:dyDescent="0.55000000000000004">
      <c r="A110" s="213"/>
      <c r="B110" s="48" t="s">
        <v>40</v>
      </c>
      <c r="C110" s="44" t="str">
        <f t="shared" si="32"/>
        <v>Club 4 Player 10</v>
      </c>
      <c r="D110" s="46">
        <f t="shared" si="32"/>
        <v>28</v>
      </c>
      <c r="E110" s="131">
        <f t="shared" si="32"/>
        <v>224.77876106194691</v>
      </c>
      <c r="F110" s="47">
        <f t="shared" si="32"/>
        <v>24</v>
      </c>
      <c r="G110" s="1"/>
      <c r="H110" s="54"/>
      <c r="I110" s="213"/>
      <c r="J110" s="48" t="s">
        <v>40</v>
      </c>
      <c r="K110" s="44" t="str">
        <f t="shared" si="33"/>
        <v>Club 3 Player 10</v>
      </c>
      <c r="L110" s="46">
        <f t="shared" si="33"/>
        <v>28</v>
      </c>
      <c r="M110" s="131">
        <f t="shared" si="33"/>
        <v>224.77876106194691</v>
      </c>
      <c r="N110" s="47">
        <f t="shared" si="33"/>
        <v>24</v>
      </c>
      <c r="O110" s="1"/>
    </row>
    <row r="111" spans="1:15" ht="19.3" customHeight="1" x14ac:dyDescent="0.55000000000000004">
      <c r="A111" s="51"/>
      <c r="B111" s="51"/>
      <c r="C111" s="61"/>
      <c r="D111" s="40"/>
      <c r="E111" s="41"/>
      <c r="F111" s="41"/>
      <c r="G111" s="1"/>
      <c r="H111" s="54"/>
      <c r="I111" s="42"/>
      <c r="J111" s="51"/>
      <c r="K111" s="1"/>
      <c r="L111" s="40"/>
      <c r="M111" s="41"/>
      <c r="N111" s="41"/>
      <c r="O111" s="1"/>
    </row>
    <row r="112" spans="1:15" ht="3.7" customHeight="1" x14ac:dyDescent="0.55000000000000004">
      <c r="A112" s="42"/>
      <c r="B112" s="42"/>
      <c r="C112" s="1"/>
      <c r="D112" s="55"/>
      <c r="E112" s="56"/>
      <c r="F112" s="56"/>
      <c r="G112" s="57"/>
      <c r="H112" s="58"/>
      <c r="I112" s="50"/>
      <c r="J112" s="42"/>
      <c r="K112" s="57"/>
      <c r="L112" s="55"/>
      <c r="M112" s="56"/>
      <c r="N112" s="56"/>
      <c r="O112" s="57"/>
    </row>
    <row r="113" spans="1:15" x14ac:dyDescent="0.55000000000000004">
      <c r="A113" s="101" t="s">
        <v>35</v>
      </c>
      <c r="B113" s="42"/>
      <c r="C113" s="1" t="str">
        <f>'Start sheet'!$B$9</f>
        <v>Club 3</v>
      </c>
      <c r="D113" s="40"/>
      <c r="E113" s="42" t="str">
        <f>'Start sheet'!$K$5</f>
        <v>Blue</v>
      </c>
      <c r="F113" s="39" t="s">
        <v>32</v>
      </c>
      <c r="G113" s="1"/>
      <c r="H113" s="54"/>
      <c r="I113" s="101" t="s">
        <v>35</v>
      </c>
      <c r="J113" s="42"/>
      <c r="K113" s="1" t="str">
        <f>'Start sheet'!$B$10</f>
        <v>Club 4</v>
      </c>
      <c r="L113" s="40"/>
      <c r="M113" s="42" t="str">
        <f>'Start sheet'!$K$5</f>
        <v>Blue</v>
      </c>
      <c r="N113" s="39" t="s">
        <v>32</v>
      </c>
      <c r="O113" s="1"/>
    </row>
    <row r="114" spans="1:15" x14ac:dyDescent="0.55000000000000004">
      <c r="A114" s="48" t="s">
        <v>22</v>
      </c>
      <c r="B114" s="45"/>
      <c r="C114" s="44" t="s">
        <v>2</v>
      </c>
      <c r="D114" s="46" t="s">
        <v>20</v>
      </c>
      <c r="E114" s="47" t="s">
        <v>21</v>
      </c>
      <c r="F114" s="47" t="s">
        <v>29</v>
      </c>
      <c r="G114" s="1"/>
      <c r="H114" s="54"/>
      <c r="I114" s="48" t="s">
        <v>22</v>
      </c>
      <c r="J114" s="45"/>
      <c r="K114" s="44" t="s">
        <v>2</v>
      </c>
      <c r="L114" s="46" t="s">
        <v>20</v>
      </c>
      <c r="M114" s="47" t="s">
        <v>21</v>
      </c>
      <c r="N114" s="47" t="s">
        <v>29</v>
      </c>
      <c r="O114" s="1"/>
    </row>
    <row r="115" spans="1:15" x14ac:dyDescent="0.55000000000000004">
      <c r="A115" s="213">
        <f>'Printable version'!A52</f>
        <v>0.61805555555555547</v>
      </c>
      <c r="B115" s="45" t="s">
        <v>33</v>
      </c>
      <c r="C115" s="44" t="str">
        <f>'Printable version'!B52</f>
        <v>Club 3 Player 11</v>
      </c>
      <c r="D115" s="46">
        <f>'Printable version'!C52</f>
        <v>1</v>
      </c>
      <c r="E115" s="131">
        <f>'Printable version'!D52</f>
        <v>200.88495575221239</v>
      </c>
      <c r="F115" s="47">
        <f>'Printable version'!E52</f>
        <v>24</v>
      </c>
      <c r="G115" s="1"/>
      <c r="H115" s="54"/>
      <c r="I115" s="213">
        <f>A115</f>
        <v>0.61805555555555547</v>
      </c>
      <c r="J115" s="45" t="s">
        <v>33</v>
      </c>
      <c r="K115" s="44" t="str">
        <f>'Printable version'!H52</f>
        <v>Club 4 Player 11</v>
      </c>
      <c r="L115" s="46">
        <f>'Printable version'!I52</f>
        <v>1</v>
      </c>
      <c r="M115" s="131">
        <f>'Printable version'!J52</f>
        <v>200.88495575221239</v>
      </c>
      <c r="N115" s="47">
        <f>'Printable version'!K52</f>
        <v>24</v>
      </c>
      <c r="O115" s="1"/>
    </row>
    <row r="116" spans="1:15" x14ac:dyDescent="0.55000000000000004">
      <c r="A116" s="213"/>
      <c r="B116" s="48" t="s">
        <v>34</v>
      </c>
      <c r="C116" s="44" t="str">
        <f>'Printable version'!B53</f>
        <v>Club 3 Player 12</v>
      </c>
      <c r="D116" s="46">
        <f>'Printable version'!C53</f>
        <v>2</v>
      </c>
      <c r="E116" s="131">
        <f>'Printable version'!D53</f>
        <v>201.76991150442478</v>
      </c>
      <c r="F116" s="47">
        <f>'Printable version'!E53</f>
        <v>24</v>
      </c>
      <c r="G116" s="1"/>
      <c r="H116" s="54"/>
      <c r="I116" s="213"/>
      <c r="J116" s="48" t="s">
        <v>34</v>
      </c>
      <c r="K116" s="44" t="str">
        <f>'Printable version'!H53</f>
        <v>Club 4 Player 12</v>
      </c>
      <c r="L116" s="46">
        <f>'Printable version'!I53</f>
        <v>2</v>
      </c>
      <c r="M116" s="131">
        <f>'Printable version'!J53</f>
        <v>201.76991150442478</v>
      </c>
      <c r="N116" s="47">
        <f>'Printable version'!K53</f>
        <v>24</v>
      </c>
      <c r="O116" s="1"/>
    </row>
    <row r="117" spans="1:15" x14ac:dyDescent="0.55000000000000004">
      <c r="A117" s="213"/>
      <c r="B117" s="48" t="s">
        <v>39</v>
      </c>
      <c r="C117" s="44" t="str">
        <f t="shared" ref="C117:F118" si="34">K115</f>
        <v>Club 4 Player 11</v>
      </c>
      <c r="D117" s="46">
        <f t="shared" si="34"/>
        <v>1</v>
      </c>
      <c r="E117" s="131">
        <f t="shared" si="34"/>
        <v>200.88495575221239</v>
      </c>
      <c r="F117" s="47">
        <f t="shared" si="34"/>
        <v>24</v>
      </c>
      <c r="G117" s="1"/>
      <c r="H117" s="54"/>
      <c r="I117" s="213"/>
      <c r="J117" s="48" t="s">
        <v>39</v>
      </c>
      <c r="K117" s="44" t="str">
        <f t="shared" ref="K117:N118" si="35">C115</f>
        <v>Club 3 Player 11</v>
      </c>
      <c r="L117" s="46">
        <f t="shared" si="35"/>
        <v>1</v>
      </c>
      <c r="M117" s="131">
        <f t="shared" si="35"/>
        <v>200.88495575221239</v>
      </c>
      <c r="N117" s="47">
        <f t="shared" si="35"/>
        <v>24</v>
      </c>
      <c r="O117" s="1"/>
    </row>
    <row r="118" spans="1:15" x14ac:dyDescent="0.55000000000000004">
      <c r="A118" s="213"/>
      <c r="B118" s="48" t="s">
        <v>40</v>
      </c>
      <c r="C118" s="44" t="str">
        <f t="shared" si="34"/>
        <v>Club 4 Player 12</v>
      </c>
      <c r="D118" s="46">
        <f t="shared" si="34"/>
        <v>2</v>
      </c>
      <c r="E118" s="131">
        <f t="shared" si="34"/>
        <v>201.76991150442478</v>
      </c>
      <c r="F118" s="47">
        <f t="shared" si="34"/>
        <v>24</v>
      </c>
      <c r="G118" s="1"/>
      <c r="H118" s="54"/>
      <c r="I118" s="213"/>
      <c r="J118" s="48" t="s">
        <v>40</v>
      </c>
      <c r="K118" s="44" t="str">
        <f t="shared" si="35"/>
        <v>Club 3 Player 12</v>
      </c>
      <c r="L118" s="46">
        <f t="shared" si="35"/>
        <v>2</v>
      </c>
      <c r="M118" s="131">
        <f t="shared" si="35"/>
        <v>201.76991150442478</v>
      </c>
      <c r="N118" s="47">
        <f t="shared" si="35"/>
        <v>24</v>
      </c>
      <c r="O118" s="1"/>
    </row>
    <row r="119" spans="1:15" ht="19.2" customHeight="1" x14ac:dyDescent="0.55000000000000004">
      <c r="A119" s="39"/>
      <c r="B119" s="42"/>
      <c r="C119" s="1"/>
      <c r="D119" s="40"/>
      <c r="E119" s="158"/>
      <c r="F119" s="41"/>
      <c r="G119" s="1"/>
      <c r="H119" s="54"/>
      <c r="I119" s="39"/>
      <c r="J119" s="42"/>
      <c r="K119" s="1"/>
      <c r="L119" s="40"/>
      <c r="M119" s="158"/>
      <c r="N119" s="41"/>
      <c r="O119" s="1"/>
    </row>
    <row r="120" spans="1:15" ht="3.6" customHeight="1" x14ac:dyDescent="0.55000000000000004">
      <c r="A120" s="42"/>
      <c r="B120" s="42"/>
      <c r="C120" s="1"/>
      <c r="D120" s="39"/>
      <c r="E120" s="39"/>
      <c r="F120" s="39"/>
      <c r="G120" s="1"/>
      <c r="H120" s="54"/>
      <c r="I120" s="2"/>
      <c r="J120" s="42"/>
      <c r="K120" s="1"/>
      <c r="L120" s="39"/>
      <c r="M120" s="39"/>
      <c r="N120" s="39"/>
      <c r="O120" s="1"/>
    </row>
    <row r="121" spans="1:15" x14ac:dyDescent="0.55000000000000004">
      <c r="A121" s="100" t="s">
        <v>35</v>
      </c>
      <c r="B121" s="2"/>
      <c r="C121" s="1" t="str">
        <f>'Start sheet'!$B$11</f>
        <v>Club 5</v>
      </c>
      <c r="D121" s="39"/>
      <c r="E121" s="42" t="str">
        <f>'Start sheet'!$K$5</f>
        <v>Blue</v>
      </c>
      <c r="F121" s="39" t="s">
        <v>32</v>
      </c>
      <c r="G121" s="1"/>
      <c r="H121" s="54"/>
      <c r="I121" s="100" t="s">
        <v>35</v>
      </c>
      <c r="J121" s="2"/>
      <c r="K121" s="1" t="str">
        <f>'Start sheet'!$B$12</f>
        <v>Club 6</v>
      </c>
      <c r="L121" s="39"/>
      <c r="M121" s="42" t="str">
        <f>'Start sheet'!$K$5</f>
        <v>Blue</v>
      </c>
      <c r="N121" s="39" t="s">
        <v>32</v>
      </c>
      <c r="O121" s="1"/>
    </row>
    <row r="122" spans="1:15" x14ac:dyDescent="0.55000000000000004">
      <c r="A122" s="48" t="s">
        <v>22</v>
      </c>
      <c r="B122" s="48"/>
      <c r="C122" s="44" t="s">
        <v>2</v>
      </c>
      <c r="D122" s="46" t="s">
        <v>20</v>
      </c>
      <c r="E122" s="47" t="s">
        <v>21</v>
      </c>
      <c r="F122" s="47" t="s">
        <v>29</v>
      </c>
      <c r="G122" s="1"/>
      <c r="H122" s="54"/>
      <c r="I122" s="48" t="s">
        <v>22</v>
      </c>
      <c r="J122" s="48"/>
      <c r="K122" s="44" t="s">
        <v>2</v>
      </c>
      <c r="L122" s="46" t="s">
        <v>20</v>
      </c>
      <c r="M122" s="47" t="s">
        <v>21</v>
      </c>
      <c r="N122" s="47" t="s">
        <v>29</v>
      </c>
      <c r="O122" s="1"/>
    </row>
    <row r="123" spans="1:15" x14ac:dyDescent="0.55000000000000004">
      <c r="A123" s="213">
        <f>'Printable version'!A58</f>
        <v>0.62499999999999989</v>
      </c>
      <c r="B123" s="45" t="s">
        <v>33</v>
      </c>
      <c r="C123" s="44" t="str">
        <f>'Printable version'!B58</f>
        <v>Club 5 Player 7</v>
      </c>
      <c r="D123" s="46">
        <f>'Printable version'!C58</f>
        <v>3</v>
      </c>
      <c r="E123" s="131">
        <f>'Printable version'!D58</f>
        <v>202.65486725663717</v>
      </c>
      <c r="F123" s="47">
        <f>'Printable version'!E58</f>
        <v>24</v>
      </c>
      <c r="G123" s="1"/>
      <c r="H123" s="54"/>
      <c r="I123" s="213">
        <f>A123</f>
        <v>0.62499999999999989</v>
      </c>
      <c r="J123" s="45" t="s">
        <v>33</v>
      </c>
      <c r="K123" s="44" t="str">
        <f>'Printable version'!H58</f>
        <v>Club 6 Player 7</v>
      </c>
      <c r="L123" s="46">
        <f>'Printable version'!I58</f>
        <v>3</v>
      </c>
      <c r="M123" s="131">
        <f>'Printable version'!J58</f>
        <v>202.65486725663717</v>
      </c>
      <c r="N123" s="47">
        <f>'Printable version'!K58</f>
        <v>24</v>
      </c>
      <c r="O123" s="1"/>
    </row>
    <row r="124" spans="1:15" x14ac:dyDescent="0.55000000000000004">
      <c r="A124" s="213"/>
      <c r="B124" s="48" t="s">
        <v>34</v>
      </c>
      <c r="C124" s="44" t="str">
        <f>'Printable version'!B59</f>
        <v>Club 5 Player 8</v>
      </c>
      <c r="D124" s="46">
        <f>'Printable version'!C59</f>
        <v>4</v>
      </c>
      <c r="E124" s="131">
        <f>'Printable version'!D59</f>
        <v>203.53982300884957</v>
      </c>
      <c r="F124" s="47">
        <f>'Printable version'!E59</f>
        <v>24</v>
      </c>
      <c r="G124" s="1"/>
      <c r="H124" s="54"/>
      <c r="I124" s="213"/>
      <c r="J124" s="48" t="s">
        <v>34</v>
      </c>
      <c r="K124" s="44" t="str">
        <f>'Printable version'!H59</f>
        <v>Club 6 Player 8</v>
      </c>
      <c r="L124" s="46">
        <f>'Printable version'!I59</f>
        <v>4</v>
      </c>
      <c r="M124" s="131">
        <f>'Printable version'!J59</f>
        <v>203.53982300884957</v>
      </c>
      <c r="N124" s="47">
        <f>'Printable version'!K59</f>
        <v>24</v>
      </c>
      <c r="O124" s="1"/>
    </row>
    <row r="125" spans="1:15" x14ac:dyDescent="0.55000000000000004">
      <c r="A125" s="213"/>
      <c r="B125" s="48" t="s">
        <v>39</v>
      </c>
      <c r="C125" s="44" t="str">
        <f t="shared" ref="C125:C126" si="36">K123</f>
        <v>Club 6 Player 7</v>
      </c>
      <c r="D125" s="46">
        <f t="shared" ref="D125:D126" si="37">L123</f>
        <v>3</v>
      </c>
      <c r="E125" s="131">
        <f t="shared" ref="E125:E126" si="38">M123</f>
        <v>202.65486725663717</v>
      </c>
      <c r="F125" s="47">
        <f t="shared" ref="F125:F126" si="39">N123</f>
        <v>24</v>
      </c>
      <c r="G125" s="1"/>
      <c r="H125" s="54"/>
      <c r="I125" s="213"/>
      <c r="J125" s="48" t="s">
        <v>39</v>
      </c>
      <c r="K125" s="44" t="str">
        <f t="shared" ref="K125:K126" si="40">C123</f>
        <v>Club 5 Player 7</v>
      </c>
      <c r="L125" s="46">
        <f t="shared" ref="L125:L126" si="41">D123</f>
        <v>3</v>
      </c>
      <c r="M125" s="131">
        <f t="shared" ref="M125:M126" si="42">E123</f>
        <v>202.65486725663717</v>
      </c>
      <c r="N125" s="47">
        <f t="shared" ref="N125:N126" si="43">F123</f>
        <v>24</v>
      </c>
      <c r="O125" s="1"/>
    </row>
    <row r="126" spans="1:15" x14ac:dyDescent="0.55000000000000004">
      <c r="A126" s="213"/>
      <c r="B126" s="48" t="s">
        <v>40</v>
      </c>
      <c r="C126" s="44" t="str">
        <f t="shared" si="36"/>
        <v>Club 6 Player 8</v>
      </c>
      <c r="D126" s="46">
        <f t="shared" si="37"/>
        <v>4</v>
      </c>
      <c r="E126" s="131">
        <f t="shared" si="38"/>
        <v>203.53982300884957</v>
      </c>
      <c r="F126" s="47">
        <f t="shared" si="39"/>
        <v>24</v>
      </c>
      <c r="G126" s="1"/>
      <c r="H126" s="54"/>
      <c r="I126" s="213"/>
      <c r="J126" s="48" t="s">
        <v>40</v>
      </c>
      <c r="K126" s="44" t="str">
        <f t="shared" si="40"/>
        <v>Club 5 Player 8</v>
      </c>
      <c r="L126" s="46">
        <f t="shared" si="41"/>
        <v>4</v>
      </c>
      <c r="M126" s="131">
        <f t="shared" si="42"/>
        <v>203.53982300884957</v>
      </c>
      <c r="N126" s="47">
        <f t="shared" si="43"/>
        <v>24</v>
      </c>
      <c r="O126" s="1"/>
    </row>
    <row r="127" spans="1:15" x14ac:dyDescent="0.55000000000000004">
      <c r="A127" s="63"/>
      <c r="B127" s="63"/>
      <c r="C127" s="64"/>
      <c r="D127" s="59"/>
      <c r="E127" s="60"/>
      <c r="F127" s="60"/>
      <c r="G127" s="61"/>
      <c r="H127" s="62"/>
      <c r="I127" s="51"/>
      <c r="J127" s="63"/>
      <c r="K127" s="61"/>
      <c r="L127" s="59"/>
      <c r="M127" s="60"/>
      <c r="N127" s="60"/>
      <c r="O127" s="61"/>
    </row>
    <row r="128" spans="1:15" x14ac:dyDescent="0.55000000000000004">
      <c r="A128" s="42"/>
      <c r="B128" s="42"/>
      <c r="C128" s="1"/>
      <c r="D128" s="40"/>
      <c r="E128" s="41"/>
      <c r="F128" s="41"/>
      <c r="G128" s="1"/>
      <c r="H128" s="54"/>
      <c r="I128" s="42"/>
      <c r="J128" s="42"/>
      <c r="K128" s="1"/>
      <c r="L128" s="40"/>
      <c r="M128" s="41"/>
      <c r="N128" s="41"/>
      <c r="O128" s="1"/>
    </row>
    <row r="129" spans="1:15" x14ac:dyDescent="0.55000000000000004">
      <c r="A129" s="101" t="s">
        <v>35</v>
      </c>
      <c r="B129" s="42"/>
      <c r="C129" s="1" t="str">
        <f>'Start sheet'!$B$11</f>
        <v>Club 5</v>
      </c>
      <c r="D129" s="40"/>
      <c r="E129" s="42" t="str">
        <f>'Start sheet'!$K$5</f>
        <v>Blue</v>
      </c>
      <c r="F129" s="39" t="s">
        <v>32</v>
      </c>
      <c r="G129" s="1"/>
      <c r="H129" s="54"/>
      <c r="I129" s="101" t="s">
        <v>35</v>
      </c>
      <c r="J129" s="42"/>
      <c r="K129" s="1" t="str">
        <f>'Start sheet'!$B$12</f>
        <v>Club 6</v>
      </c>
      <c r="L129" s="40"/>
      <c r="M129" s="42" t="str">
        <f>'Start sheet'!$K$5</f>
        <v>Blue</v>
      </c>
      <c r="N129" s="39" t="s">
        <v>32</v>
      </c>
      <c r="O129" s="1"/>
    </row>
    <row r="130" spans="1:15" x14ac:dyDescent="0.55000000000000004">
      <c r="A130" s="48" t="s">
        <v>22</v>
      </c>
      <c r="B130" s="48"/>
      <c r="C130" s="44" t="s">
        <v>2</v>
      </c>
      <c r="D130" s="46" t="s">
        <v>20</v>
      </c>
      <c r="E130" s="47" t="s">
        <v>21</v>
      </c>
      <c r="F130" s="47" t="s">
        <v>29</v>
      </c>
      <c r="G130" s="1"/>
      <c r="H130" s="54"/>
      <c r="I130" s="48" t="s">
        <v>22</v>
      </c>
      <c r="J130" s="48"/>
      <c r="K130" s="44" t="s">
        <v>2</v>
      </c>
      <c r="L130" s="46" t="s">
        <v>20</v>
      </c>
      <c r="M130" s="47" t="s">
        <v>21</v>
      </c>
      <c r="N130" s="47" t="s">
        <v>29</v>
      </c>
      <c r="O130" s="1"/>
    </row>
    <row r="131" spans="1:15" x14ac:dyDescent="0.55000000000000004">
      <c r="A131" s="213">
        <f>'Printable version'!A60</f>
        <v>0.63194444444444431</v>
      </c>
      <c r="B131" s="45" t="s">
        <v>33</v>
      </c>
      <c r="C131" s="44" t="str">
        <f>'Printable version'!B60</f>
        <v>Club 5 Player 9</v>
      </c>
      <c r="D131" s="46">
        <f>'Printable version'!C60</f>
        <v>5</v>
      </c>
      <c r="E131" s="131">
        <f>'Printable version'!D60</f>
        <v>204.42477876106196</v>
      </c>
      <c r="F131" s="47">
        <f>'Printable version'!E60</f>
        <v>24</v>
      </c>
      <c r="G131" s="1"/>
      <c r="H131" s="54"/>
      <c r="I131" s="213">
        <f>A131</f>
        <v>0.63194444444444431</v>
      </c>
      <c r="J131" s="45" t="s">
        <v>33</v>
      </c>
      <c r="K131" s="44" t="str">
        <f>'Printable version'!H60</f>
        <v>Club 6 Player 9</v>
      </c>
      <c r="L131" s="46">
        <f>'Printable version'!I60</f>
        <v>5</v>
      </c>
      <c r="M131" s="131">
        <f>'Printable version'!J60</f>
        <v>204.42477876106196</v>
      </c>
      <c r="N131" s="47">
        <f>'Printable version'!K60</f>
        <v>24</v>
      </c>
      <c r="O131" s="1"/>
    </row>
    <row r="132" spans="1:15" x14ac:dyDescent="0.55000000000000004">
      <c r="A132" s="213"/>
      <c r="B132" s="48" t="s">
        <v>34</v>
      </c>
      <c r="C132" s="44" t="str">
        <f>'Printable version'!B61</f>
        <v>Club 5 Player 10</v>
      </c>
      <c r="D132" s="46">
        <f>'Printable version'!C61</f>
        <v>6</v>
      </c>
      <c r="E132" s="131">
        <f>'Printable version'!D61</f>
        <v>205.30973451327435</v>
      </c>
      <c r="F132" s="47">
        <f>'Printable version'!E61</f>
        <v>24</v>
      </c>
      <c r="G132" s="1"/>
      <c r="H132" s="54"/>
      <c r="I132" s="213"/>
      <c r="J132" s="48" t="s">
        <v>34</v>
      </c>
      <c r="K132" s="44" t="str">
        <f>'Printable version'!H61</f>
        <v>Club 6 Player 10</v>
      </c>
      <c r="L132" s="46">
        <f>'Printable version'!I61</f>
        <v>6</v>
      </c>
      <c r="M132" s="131">
        <f>'Printable version'!J61</f>
        <v>205.30973451327435</v>
      </c>
      <c r="N132" s="47">
        <f>'Printable version'!K61</f>
        <v>24</v>
      </c>
      <c r="O132" s="1"/>
    </row>
    <row r="133" spans="1:15" x14ac:dyDescent="0.55000000000000004">
      <c r="A133" s="213"/>
      <c r="B133" s="48" t="s">
        <v>39</v>
      </c>
      <c r="C133" s="44" t="str">
        <f t="shared" ref="C133:C134" si="44">K131</f>
        <v>Club 6 Player 9</v>
      </c>
      <c r="D133" s="46">
        <f t="shared" ref="D133:D134" si="45">L131</f>
        <v>5</v>
      </c>
      <c r="E133" s="131">
        <f t="shared" ref="E133:E134" si="46">M131</f>
        <v>204.42477876106196</v>
      </c>
      <c r="F133" s="47">
        <f t="shared" ref="F133:F134" si="47">N131</f>
        <v>24</v>
      </c>
      <c r="G133" s="1"/>
      <c r="H133" s="54"/>
      <c r="I133" s="213"/>
      <c r="J133" s="48" t="s">
        <v>39</v>
      </c>
      <c r="K133" s="44" t="str">
        <f t="shared" ref="K133:K134" si="48">C131</f>
        <v>Club 5 Player 9</v>
      </c>
      <c r="L133" s="46">
        <f t="shared" ref="L133:L134" si="49">D131</f>
        <v>5</v>
      </c>
      <c r="M133" s="131">
        <f t="shared" ref="M133:M134" si="50">E131</f>
        <v>204.42477876106196</v>
      </c>
      <c r="N133" s="47">
        <f t="shared" ref="N133:N134" si="51">F131</f>
        <v>24</v>
      </c>
      <c r="O133" s="1"/>
    </row>
    <row r="134" spans="1:15" x14ac:dyDescent="0.55000000000000004">
      <c r="A134" s="213"/>
      <c r="B134" s="48" t="s">
        <v>40</v>
      </c>
      <c r="C134" s="44" t="str">
        <f t="shared" si="44"/>
        <v>Club 6 Player 10</v>
      </c>
      <c r="D134" s="46">
        <f t="shared" si="45"/>
        <v>6</v>
      </c>
      <c r="E134" s="131">
        <f t="shared" si="46"/>
        <v>205.30973451327435</v>
      </c>
      <c r="F134" s="47">
        <f t="shared" si="47"/>
        <v>24</v>
      </c>
      <c r="G134" s="1"/>
      <c r="H134" s="54"/>
      <c r="I134" s="213"/>
      <c r="J134" s="48" t="s">
        <v>40</v>
      </c>
      <c r="K134" s="44" t="str">
        <f t="shared" si="48"/>
        <v>Club 5 Player 10</v>
      </c>
      <c r="L134" s="46">
        <f t="shared" si="49"/>
        <v>6</v>
      </c>
      <c r="M134" s="131">
        <f t="shared" si="50"/>
        <v>205.30973451327435</v>
      </c>
      <c r="N134" s="47">
        <f t="shared" si="51"/>
        <v>24</v>
      </c>
      <c r="O134" s="1"/>
    </row>
    <row r="135" spans="1:15" x14ac:dyDescent="0.55000000000000004">
      <c r="A135" s="51"/>
      <c r="B135" s="51"/>
      <c r="C135" s="61"/>
      <c r="D135" s="40"/>
      <c r="E135" s="41"/>
      <c r="F135" s="41"/>
      <c r="G135" s="1"/>
      <c r="H135" s="54"/>
      <c r="I135" s="42"/>
      <c r="J135" s="51"/>
      <c r="K135" s="1"/>
      <c r="L135" s="40"/>
      <c r="M135" s="41"/>
      <c r="N135" s="41"/>
      <c r="O135" s="1"/>
    </row>
    <row r="136" spans="1:15" x14ac:dyDescent="0.55000000000000004">
      <c r="A136" s="42"/>
      <c r="B136" s="42"/>
      <c r="C136" s="1"/>
      <c r="D136" s="55"/>
      <c r="E136" s="56"/>
      <c r="F136" s="56"/>
      <c r="G136" s="57"/>
      <c r="H136" s="58"/>
      <c r="I136" s="50"/>
      <c r="J136" s="42"/>
      <c r="K136" s="57"/>
      <c r="L136" s="55"/>
      <c r="M136" s="56"/>
      <c r="N136" s="56"/>
      <c r="O136" s="57"/>
    </row>
    <row r="137" spans="1:15" x14ac:dyDescent="0.55000000000000004">
      <c r="A137" s="101" t="s">
        <v>35</v>
      </c>
      <c r="B137" s="42"/>
      <c r="C137" s="1" t="str">
        <f>'Start sheet'!$B$11</f>
        <v>Club 5</v>
      </c>
      <c r="D137" s="40"/>
      <c r="E137" s="42" t="str">
        <f>'Start sheet'!$K$5</f>
        <v>Blue</v>
      </c>
      <c r="F137" s="39" t="s">
        <v>32</v>
      </c>
      <c r="G137" s="1"/>
      <c r="H137" s="54"/>
      <c r="I137" s="101" t="s">
        <v>35</v>
      </c>
      <c r="J137" s="42"/>
      <c r="K137" s="1" t="str">
        <f>'Start sheet'!$B$12</f>
        <v>Club 6</v>
      </c>
      <c r="L137" s="40"/>
      <c r="M137" s="42" t="str">
        <f>'Start sheet'!$K$5</f>
        <v>Blue</v>
      </c>
      <c r="N137" s="39" t="s">
        <v>32</v>
      </c>
      <c r="O137" s="1"/>
    </row>
    <row r="138" spans="1:15" x14ac:dyDescent="0.55000000000000004">
      <c r="A138" s="48" t="s">
        <v>22</v>
      </c>
      <c r="B138" s="45"/>
      <c r="C138" s="44" t="s">
        <v>2</v>
      </c>
      <c r="D138" s="46" t="s">
        <v>20</v>
      </c>
      <c r="E138" s="47" t="s">
        <v>21</v>
      </c>
      <c r="F138" s="47" t="s">
        <v>29</v>
      </c>
      <c r="G138" s="1"/>
      <c r="H138" s="54"/>
      <c r="I138" s="48" t="s">
        <v>22</v>
      </c>
      <c r="J138" s="45"/>
      <c r="K138" s="44" t="s">
        <v>2</v>
      </c>
      <c r="L138" s="46" t="s">
        <v>20</v>
      </c>
      <c r="M138" s="47" t="s">
        <v>21</v>
      </c>
      <c r="N138" s="47" t="s">
        <v>29</v>
      </c>
      <c r="O138" s="1"/>
    </row>
    <row r="139" spans="1:15" x14ac:dyDescent="0.55000000000000004">
      <c r="A139" s="213">
        <f>'Printable version'!A62</f>
        <v>0.63888888888888873</v>
      </c>
      <c r="B139" s="45" t="s">
        <v>33</v>
      </c>
      <c r="C139" s="44" t="str">
        <f>'Printable version'!B62</f>
        <v>Club 5 Player 11</v>
      </c>
      <c r="D139" s="46">
        <f>'Printable version'!C62</f>
        <v>7</v>
      </c>
      <c r="E139" s="131">
        <f>'Printable version'!D62</f>
        <v>206.19469026548671</v>
      </c>
      <c r="F139" s="47">
        <f>'Printable version'!E62</f>
        <v>24</v>
      </c>
      <c r="G139" s="1"/>
      <c r="H139" s="54"/>
      <c r="I139" s="213">
        <f>A139</f>
        <v>0.63888888888888873</v>
      </c>
      <c r="J139" s="45" t="s">
        <v>33</v>
      </c>
      <c r="K139" s="44" t="str">
        <f>'Printable version'!H62</f>
        <v>Club 6 Player 11</v>
      </c>
      <c r="L139" s="46">
        <f>'Printable version'!I62</f>
        <v>7</v>
      </c>
      <c r="M139" s="131">
        <f>'Printable version'!J62</f>
        <v>206.19469026548671</v>
      </c>
      <c r="N139" s="47">
        <f>'Printable version'!K62</f>
        <v>24</v>
      </c>
      <c r="O139" s="1"/>
    </row>
    <row r="140" spans="1:15" x14ac:dyDescent="0.55000000000000004">
      <c r="A140" s="213"/>
      <c r="B140" s="48" t="s">
        <v>34</v>
      </c>
      <c r="C140" s="44" t="str">
        <f>'Printable version'!B63</f>
        <v>Club 5 Player 12</v>
      </c>
      <c r="D140" s="46">
        <f>'Printable version'!C63</f>
        <v>8</v>
      </c>
      <c r="E140" s="131">
        <f>'Printable version'!D63</f>
        <v>207.0796460176991</v>
      </c>
      <c r="F140" s="47">
        <f>'Printable version'!E63</f>
        <v>24</v>
      </c>
      <c r="G140" s="1"/>
      <c r="H140" s="54"/>
      <c r="I140" s="213"/>
      <c r="J140" s="48" t="s">
        <v>34</v>
      </c>
      <c r="K140" s="44" t="str">
        <f>'Printable version'!H63</f>
        <v>Club 6 Player 12</v>
      </c>
      <c r="L140" s="46">
        <f>'Printable version'!I63</f>
        <v>8</v>
      </c>
      <c r="M140" s="131">
        <f>'Printable version'!J63</f>
        <v>207.0796460176991</v>
      </c>
      <c r="N140" s="47">
        <f>'Printable version'!K63</f>
        <v>24</v>
      </c>
      <c r="O140" s="1"/>
    </row>
    <row r="141" spans="1:15" x14ac:dyDescent="0.55000000000000004">
      <c r="A141" s="213"/>
      <c r="B141" s="48" t="s">
        <v>39</v>
      </c>
      <c r="C141" s="44" t="str">
        <f t="shared" ref="C141:C142" si="52">K139</f>
        <v>Club 6 Player 11</v>
      </c>
      <c r="D141" s="46">
        <f t="shared" ref="D141:D142" si="53">L139</f>
        <v>7</v>
      </c>
      <c r="E141" s="131">
        <f t="shared" ref="E141:E142" si="54">M139</f>
        <v>206.19469026548671</v>
      </c>
      <c r="F141" s="47">
        <f t="shared" ref="F141:F142" si="55">N139</f>
        <v>24</v>
      </c>
      <c r="G141" s="1"/>
      <c r="H141" s="54"/>
      <c r="I141" s="213"/>
      <c r="J141" s="48" t="s">
        <v>39</v>
      </c>
      <c r="K141" s="44" t="str">
        <f t="shared" ref="K141:K142" si="56">C139</f>
        <v>Club 5 Player 11</v>
      </c>
      <c r="L141" s="46">
        <f t="shared" ref="L141:L142" si="57">D139</f>
        <v>7</v>
      </c>
      <c r="M141" s="131">
        <f t="shared" ref="M141:M142" si="58">E139</f>
        <v>206.19469026548671</v>
      </c>
      <c r="N141" s="47">
        <f t="shared" ref="N141:N142" si="59">F139</f>
        <v>24</v>
      </c>
      <c r="O141" s="1"/>
    </row>
    <row r="142" spans="1:15" x14ac:dyDescent="0.55000000000000004">
      <c r="A142" s="213"/>
      <c r="B142" s="48" t="s">
        <v>40</v>
      </c>
      <c r="C142" s="44" t="str">
        <f t="shared" si="52"/>
        <v>Club 6 Player 12</v>
      </c>
      <c r="D142" s="46">
        <f t="shared" si="53"/>
        <v>8</v>
      </c>
      <c r="E142" s="131">
        <f t="shared" si="54"/>
        <v>207.0796460176991</v>
      </c>
      <c r="F142" s="47">
        <f t="shared" si="55"/>
        <v>24</v>
      </c>
      <c r="G142" s="1"/>
      <c r="H142" s="54"/>
      <c r="I142" s="213"/>
      <c r="J142" s="48" t="s">
        <v>40</v>
      </c>
      <c r="K142" s="44" t="str">
        <f t="shared" si="56"/>
        <v>Club 5 Player 12</v>
      </c>
      <c r="L142" s="46">
        <f t="shared" si="57"/>
        <v>8</v>
      </c>
      <c r="M142" s="131">
        <f t="shared" si="58"/>
        <v>207.0796460176991</v>
      </c>
      <c r="N142" s="47">
        <f t="shared" si="59"/>
        <v>24</v>
      </c>
      <c r="O142" s="1"/>
    </row>
  </sheetData>
  <sheetProtection selectLockedCells="1" selectUnlockedCells="1"/>
  <mergeCells count="36">
    <mergeCell ref="I11:I14"/>
    <mergeCell ref="A11:A14"/>
    <mergeCell ref="I43:I46"/>
    <mergeCell ref="A43:A46"/>
    <mergeCell ref="I35:I38"/>
    <mergeCell ref="A35:A38"/>
    <mergeCell ref="I27:I30"/>
    <mergeCell ref="A27:A30"/>
    <mergeCell ref="I59:I62"/>
    <mergeCell ref="A59:A62"/>
    <mergeCell ref="I51:I54"/>
    <mergeCell ref="A51:A54"/>
    <mergeCell ref="I19:I22"/>
    <mergeCell ref="A19:A22"/>
    <mergeCell ref="A3:A6"/>
    <mergeCell ref="A115:A118"/>
    <mergeCell ref="A91:A94"/>
    <mergeCell ref="I3:I6"/>
    <mergeCell ref="I115:I118"/>
    <mergeCell ref="I107:I110"/>
    <mergeCell ref="A107:A110"/>
    <mergeCell ref="I99:I102"/>
    <mergeCell ref="A99:A102"/>
    <mergeCell ref="I91:I94"/>
    <mergeCell ref="I83:I86"/>
    <mergeCell ref="A83:A86"/>
    <mergeCell ref="I75:I78"/>
    <mergeCell ref="A75:A78"/>
    <mergeCell ref="I67:I70"/>
    <mergeCell ref="A67:A70"/>
    <mergeCell ref="A123:A126"/>
    <mergeCell ref="I123:I126"/>
    <mergeCell ref="A131:A134"/>
    <mergeCell ref="I131:I134"/>
    <mergeCell ref="A139:A142"/>
    <mergeCell ref="I139:I142"/>
  </mergeCells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B5571-D257-4A98-8BE0-6D55CE22A8A8}">
  <sheetPr>
    <pageSetUpPr fitToPage="1"/>
  </sheetPr>
  <dimension ref="A2:O64"/>
  <sheetViews>
    <sheetView topLeftCell="A41" workbookViewId="0">
      <selection activeCell="E62" sqref="E62"/>
    </sheetView>
  </sheetViews>
  <sheetFormatPr defaultRowHeight="14.4" x14ac:dyDescent="0.55000000000000004"/>
  <cols>
    <col min="2" max="2" width="3.7890625" customWidth="1"/>
    <col min="3" max="3" width="26.15625" customWidth="1"/>
    <col min="4" max="4" width="7.15625" customWidth="1"/>
    <col min="5" max="5" width="6.7890625" style="218" customWidth="1"/>
    <col min="6" max="6" width="6.1015625" style="218" customWidth="1"/>
    <col min="7" max="7" width="3.5234375" customWidth="1"/>
    <col min="8" max="8" width="3.62890625" customWidth="1"/>
    <col min="10" max="10" width="3.47265625" customWidth="1"/>
    <col min="11" max="11" width="26.62890625" customWidth="1"/>
    <col min="12" max="12" width="6.89453125" customWidth="1"/>
    <col min="13" max="13" width="6.578125" style="218" customWidth="1"/>
    <col min="14" max="14" width="7.1015625" style="218" customWidth="1"/>
  </cols>
  <sheetData>
    <row r="2" spans="1:15" x14ac:dyDescent="0.55000000000000004">
      <c r="A2" s="100" t="s">
        <v>35</v>
      </c>
      <c r="B2" s="2"/>
      <c r="C2" s="1" t="str">
        <f>'Start sheet'!$B$7</f>
        <v>Club 1</v>
      </c>
      <c r="D2" s="39"/>
      <c r="E2" s="41" t="str">
        <f>'Start sheet'!$K$5</f>
        <v>Blue</v>
      </c>
      <c r="F2" s="41" t="s">
        <v>32</v>
      </c>
      <c r="G2" s="1"/>
      <c r="H2" s="54"/>
      <c r="I2" s="100" t="s">
        <v>35</v>
      </c>
      <c r="J2" s="2"/>
      <c r="K2" s="1" t="str">
        <f>'Start sheet'!$B$8</f>
        <v>Club 2</v>
      </c>
      <c r="L2" s="39"/>
      <c r="M2" s="41" t="str">
        <f>'Start sheet'!$K$5</f>
        <v>Blue</v>
      </c>
      <c r="N2" s="41" t="s">
        <v>32</v>
      </c>
      <c r="O2" s="1"/>
    </row>
    <row r="3" spans="1:15" x14ac:dyDescent="0.55000000000000004">
      <c r="A3" s="43" t="s">
        <v>22</v>
      </c>
      <c r="B3" s="43"/>
      <c r="C3" s="44" t="str">
        <f>'Printable version'!B6</f>
        <v>Player</v>
      </c>
      <c r="D3" s="45" t="str">
        <f>'Printable version'!C6</f>
        <v>HI</v>
      </c>
      <c r="E3" s="47" t="str">
        <f>'Printable version'!D6</f>
        <v>CH</v>
      </c>
      <c r="F3" s="47" t="s">
        <v>29</v>
      </c>
      <c r="G3" s="1"/>
      <c r="H3" s="54"/>
      <c r="I3" s="43" t="s">
        <v>22</v>
      </c>
      <c r="J3" s="43"/>
      <c r="K3" s="44" t="str">
        <f>'Printable version'!H6</f>
        <v>Player</v>
      </c>
      <c r="L3" s="45" t="str">
        <f>'Printable version'!I6</f>
        <v>HI</v>
      </c>
      <c r="M3" s="47" t="str">
        <f>'Printable version'!J6</f>
        <v>CH</v>
      </c>
      <c r="N3" s="47" t="s">
        <v>29</v>
      </c>
      <c r="O3" s="1"/>
    </row>
    <row r="4" spans="1:15" x14ac:dyDescent="0.55000000000000004">
      <c r="A4" s="213">
        <f>'Printable version'!A7</f>
        <v>0.375</v>
      </c>
      <c r="B4" s="45" t="s">
        <v>33</v>
      </c>
      <c r="C4" s="44" t="str">
        <f>'Printable version'!B7</f>
        <v>Club 1 Player 1</v>
      </c>
      <c r="D4" s="46">
        <f>'Printable version'!C7</f>
        <v>1</v>
      </c>
      <c r="E4" s="47">
        <f>'Printable version'!D7</f>
        <v>200.88495575221239</v>
      </c>
      <c r="F4" s="47">
        <f>'Printable version'!E7</f>
        <v>24</v>
      </c>
      <c r="G4" s="1"/>
      <c r="H4" s="54"/>
      <c r="I4" s="213">
        <f>A4</f>
        <v>0.375</v>
      </c>
      <c r="J4" s="45" t="s">
        <v>33</v>
      </c>
      <c r="K4" s="44" t="str">
        <f>'Printable version'!H7</f>
        <v>Club 2 Player 1</v>
      </c>
      <c r="L4" s="46">
        <f>'Printable version'!I7</f>
        <v>1</v>
      </c>
      <c r="M4" s="47">
        <f>'Printable version'!J7</f>
        <v>200.88495575221239</v>
      </c>
      <c r="N4" s="47">
        <f>'Printable version'!K7</f>
        <v>24</v>
      </c>
      <c r="O4" s="1"/>
    </row>
    <row r="5" spans="1:15" x14ac:dyDescent="0.55000000000000004">
      <c r="A5" s="213"/>
      <c r="B5" s="48" t="s">
        <v>34</v>
      </c>
      <c r="C5" s="44" t="str">
        <f>'Printable version'!B8</f>
        <v>Club 1 Player 2</v>
      </c>
      <c r="D5" s="46">
        <f>'Printable version'!C8</f>
        <v>2</v>
      </c>
      <c r="E5" s="47">
        <f>'Printable version'!D8</f>
        <v>201.76991150442478</v>
      </c>
      <c r="F5" s="47">
        <f>'Printable version'!E8</f>
        <v>24</v>
      </c>
      <c r="G5" s="1"/>
      <c r="H5" s="54"/>
      <c r="I5" s="213"/>
      <c r="J5" s="48" t="s">
        <v>34</v>
      </c>
      <c r="K5" s="44" t="str">
        <f>'Printable version'!H8</f>
        <v>club 2 Player 2</v>
      </c>
      <c r="L5" s="46">
        <f>'Printable version'!I8</f>
        <v>2</v>
      </c>
      <c r="M5" s="47">
        <f>'Printable version'!J8</f>
        <v>201.76991150442478</v>
      </c>
      <c r="N5" s="47">
        <f>'Printable version'!K8</f>
        <v>24</v>
      </c>
      <c r="O5" s="1"/>
    </row>
    <row r="6" spans="1:15" x14ac:dyDescent="0.55000000000000004">
      <c r="A6" s="213"/>
      <c r="B6" s="48" t="s">
        <v>39</v>
      </c>
      <c r="C6" s="44" t="str">
        <f t="shared" ref="C6:F7" si="0">K4</f>
        <v>Club 2 Player 1</v>
      </c>
      <c r="D6" s="46">
        <f t="shared" si="0"/>
        <v>1</v>
      </c>
      <c r="E6" s="47">
        <f t="shared" si="0"/>
        <v>200.88495575221239</v>
      </c>
      <c r="F6" s="47">
        <f t="shared" si="0"/>
        <v>24</v>
      </c>
      <c r="G6" s="1"/>
      <c r="H6" s="54"/>
      <c r="I6" s="213"/>
      <c r="J6" s="48" t="s">
        <v>39</v>
      </c>
      <c r="K6" s="44" t="str">
        <f t="shared" ref="K6:N7" si="1">C4</f>
        <v>Club 1 Player 1</v>
      </c>
      <c r="L6" s="46">
        <f t="shared" si="1"/>
        <v>1</v>
      </c>
      <c r="M6" s="47">
        <f t="shared" si="1"/>
        <v>200.88495575221239</v>
      </c>
      <c r="N6" s="47">
        <f t="shared" si="1"/>
        <v>24</v>
      </c>
      <c r="O6" s="1"/>
    </row>
    <row r="7" spans="1:15" x14ac:dyDescent="0.55000000000000004">
      <c r="A7" s="213"/>
      <c r="B7" s="48" t="s">
        <v>40</v>
      </c>
      <c r="C7" s="44" t="str">
        <f t="shared" si="0"/>
        <v>club 2 Player 2</v>
      </c>
      <c r="D7" s="46">
        <f t="shared" si="0"/>
        <v>2</v>
      </c>
      <c r="E7" s="47">
        <f t="shared" si="0"/>
        <v>201.76991150442478</v>
      </c>
      <c r="F7" s="47">
        <f t="shared" si="0"/>
        <v>24</v>
      </c>
      <c r="G7" s="1"/>
      <c r="H7" s="54"/>
      <c r="I7" s="213"/>
      <c r="J7" s="48" t="s">
        <v>40</v>
      </c>
      <c r="K7" s="44" t="str">
        <f t="shared" si="1"/>
        <v>Club 1 Player 2</v>
      </c>
      <c r="L7" s="46">
        <f t="shared" si="1"/>
        <v>2</v>
      </c>
      <c r="M7" s="47">
        <f t="shared" si="1"/>
        <v>201.76991150442478</v>
      </c>
      <c r="N7" s="47">
        <f t="shared" si="1"/>
        <v>24</v>
      </c>
      <c r="O7" s="1"/>
    </row>
    <row r="8" spans="1:15" ht="21" customHeight="1" x14ac:dyDescent="0.55000000000000004">
      <c r="A8" s="51"/>
      <c r="B8" s="51"/>
      <c r="C8" s="61"/>
      <c r="D8" s="59"/>
      <c r="E8" s="60"/>
      <c r="F8" s="60"/>
      <c r="G8" s="61"/>
      <c r="H8" s="62"/>
      <c r="I8" s="51"/>
      <c r="J8" s="51"/>
      <c r="K8" s="61"/>
      <c r="L8" s="59"/>
      <c r="M8" s="60"/>
      <c r="N8" s="60"/>
      <c r="O8" s="61"/>
    </row>
    <row r="9" spans="1:15" ht="21" customHeight="1" x14ac:dyDescent="0.55000000000000004">
      <c r="A9" s="42"/>
      <c r="B9" s="42"/>
      <c r="C9" s="1"/>
      <c r="D9" s="40"/>
      <c r="E9" s="41"/>
      <c r="F9" s="41"/>
      <c r="G9" s="1"/>
      <c r="H9" s="54"/>
      <c r="I9" s="42"/>
      <c r="J9" s="42"/>
      <c r="K9" s="1"/>
      <c r="L9" s="40"/>
      <c r="M9" s="41"/>
      <c r="N9" s="41"/>
      <c r="O9" s="1"/>
    </row>
    <row r="10" spans="1:15" x14ac:dyDescent="0.55000000000000004">
      <c r="A10" s="101" t="s">
        <v>35</v>
      </c>
      <c r="B10" s="42"/>
      <c r="C10" s="1" t="str">
        <f>'Start sheet'!$B$7</f>
        <v>Club 1</v>
      </c>
      <c r="D10" s="40"/>
      <c r="E10" s="41" t="str">
        <f>'Start sheet'!$K$5</f>
        <v>Blue</v>
      </c>
      <c r="F10" s="41" t="s">
        <v>32</v>
      </c>
      <c r="G10" s="1"/>
      <c r="H10" s="54"/>
      <c r="I10" s="101" t="s">
        <v>35</v>
      </c>
      <c r="J10" s="42"/>
      <c r="K10" s="1" t="str">
        <f>'Start sheet'!$B$8</f>
        <v>Club 2</v>
      </c>
      <c r="L10" s="40"/>
      <c r="M10" s="41" t="str">
        <f>'Start sheet'!$K$5</f>
        <v>Blue</v>
      </c>
      <c r="N10" s="41" t="s">
        <v>32</v>
      </c>
      <c r="O10" s="1"/>
    </row>
    <row r="11" spans="1:15" x14ac:dyDescent="0.55000000000000004">
      <c r="A11" s="48" t="s">
        <v>22</v>
      </c>
      <c r="B11" s="48"/>
      <c r="C11" s="44" t="s">
        <v>2</v>
      </c>
      <c r="D11" s="46" t="s">
        <v>20</v>
      </c>
      <c r="E11" s="47" t="s">
        <v>21</v>
      </c>
      <c r="F11" s="47" t="s">
        <v>29</v>
      </c>
      <c r="G11" s="1"/>
      <c r="H11" s="54"/>
      <c r="I11" s="48" t="s">
        <v>22</v>
      </c>
      <c r="J11" s="48"/>
      <c r="K11" s="44" t="s">
        <v>2</v>
      </c>
      <c r="L11" s="46" t="s">
        <v>20</v>
      </c>
      <c r="M11" s="47" t="s">
        <v>21</v>
      </c>
      <c r="N11" s="47" t="s">
        <v>29</v>
      </c>
      <c r="O11" s="1"/>
    </row>
    <row r="12" spans="1:15" x14ac:dyDescent="0.55000000000000004">
      <c r="A12" s="213">
        <f>'Printable version'!A9</f>
        <v>0.38194444444444442</v>
      </c>
      <c r="B12" s="45" t="s">
        <v>33</v>
      </c>
      <c r="C12" s="44" t="str">
        <f>'Printable version'!B9</f>
        <v>Club 1 Player 3</v>
      </c>
      <c r="D12" s="46">
        <f>'Printable version'!C9</f>
        <v>3</v>
      </c>
      <c r="E12" s="47">
        <f>'Printable version'!D9</f>
        <v>202.65486725663717</v>
      </c>
      <c r="F12" s="47">
        <f>'Printable version'!E9</f>
        <v>24</v>
      </c>
      <c r="G12" s="1"/>
      <c r="H12" s="54"/>
      <c r="I12" s="213">
        <f>A12</f>
        <v>0.38194444444444442</v>
      </c>
      <c r="J12" s="45" t="s">
        <v>33</v>
      </c>
      <c r="K12" s="44" t="str">
        <f>'Printable version'!H9</f>
        <v>Club 2 Player 3</v>
      </c>
      <c r="L12" s="46">
        <f>'Printable version'!I9</f>
        <v>3</v>
      </c>
      <c r="M12" s="47">
        <f>'Printable version'!J9</f>
        <v>202.65486725663717</v>
      </c>
      <c r="N12" s="47">
        <f>'Printable version'!K9</f>
        <v>24</v>
      </c>
      <c r="O12" s="1"/>
    </row>
    <row r="13" spans="1:15" x14ac:dyDescent="0.55000000000000004">
      <c r="A13" s="213"/>
      <c r="B13" s="48" t="s">
        <v>34</v>
      </c>
      <c r="C13" s="44" t="str">
        <f>'Printable version'!B10</f>
        <v>Club 1 Player 4</v>
      </c>
      <c r="D13" s="46">
        <f>'Printable version'!C10</f>
        <v>4</v>
      </c>
      <c r="E13" s="47">
        <f>'Printable version'!D10</f>
        <v>203.53982300884957</v>
      </c>
      <c r="F13" s="47">
        <f>'Printable version'!E10</f>
        <v>24</v>
      </c>
      <c r="G13" s="1"/>
      <c r="H13" s="54"/>
      <c r="I13" s="213"/>
      <c r="J13" s="48" t="s">
        <v>34</v>
      </c>
      <c r="K13" s="44" t="str">
        <f>'Printable version'!H10</f>
        <v>Club 2 Player 4</v>
      </c>
      <c r="L13" s="46">
        <f>'Printable version'!I10</f>
        <v>4</v>
      </c>
      <c r="M13" s="47">
        <f>'Printable version'!J10</f>
        <v>203.53982300884957</v>
      </c>
      <c r="N13" s="47">
        <f>'Printable version'!K10</f>
        <v>24</v>
      </c>
      <c r="O13" s="1"/>
    </row>
    <row r="14" spans="1:15" x14ac:dyDescent="0.55000000000000004">
      <c r="A14" s="213"/>
      <c r="B14" s="48" t="s">
        <v>39</v>
      </c>
      <c r="C14" s="44" t="str">
        <f t="shared" ref="C14:F15" si="2">K12</f>
        <v>Club 2 Player 3</v>
      </c>
      <c r="D14" s="46">
        <f t="shared" si="2"/>
        <v>3</v>
      </c>
      <c r="E14" s="47">
        <f t="shared" si="2"/>
        <v>202.65486725663717</v>
      </c>
      <c r="F14" s="47">
        <f t="shared" si="2"/>
        <v>24</v>
      </c>
      <c r="G14" s="1"/>
      <c r="H14" s="54"/>
      <c r="I14" s="213"/>
      <c r="J14" s="48" t="s">
        <v>39</v>
      </c>
      <c r="K14" s="44" t="str">
        <f t="shared" ref="K14:N15" si="3">C12</f>
        <v>Club 1 Player 3</v>
      </c>
      <c r="L14" s="46">
        <f t="shared" si="3"/>
        <v>3</v>
      </c>
      <c r="M14" s="47">
        <f t="shared" si="3"/>
        <v>202.65486725663717</v>
      </c>
      <c r="N14" s="47">
        <f t="shared" si="3"/>
        <v>24</v>
      </c>
      <c r="O14" s="1"/>
    </row>
    <row r="15" spans="1:15" x14ac:dyDescent="0.55000000000000004">
      <c r="A15" s="213"/>
      <c r="B15" s="48" t="s">
        <v>40</v>
      </c>
      <c r="C15" s="44" t="str">
        <f t="shared" si="2"/>
        <v>Club 2 Player 4</v>
      </c>
      <c r="D15" s="46">
        <f t="shared" si="2"/>
        <v>4</v>
      </c>
      <c r="E15" s="47">
        <f t="shared" si="2"/>
        <v>203.53982300884957</v>
      </c>
      <c r="F15" s="47">
        <f t="shared" si="2"/>
        <v>24</v>
      </c>
      <c r="G15" s="1"/>
      <c r="H15" s="54"/>
      <c r="I15" s="213"/>
      <c r="J15" s="48" t="s">
        <v>40</v>
      </c>
      <c r="K15" s="44" t="str">
        <f t="shared" si="3"/>
        <v>Club 1 Player 4</v>
      </c>
      <c r="L15" s="46">
        <f t="shared" si="3"/>
        <v>4</v>
      </c>
      <c r="M15" s="47">
        <f t="shared" si="3"/>
        <v>203.53982300884957</v>
      </c>
      <c r="N15" s="47">
        <f t="shared" si="3"/>
        <v>24</v>
      </c>
      <c r="O15" s="1"/>
    </row>
    <row r="16" spans="1:15" ht="21" customHeight="1" x14ac:dyDescent="0.55000000000000004">
      <c r="A16" s="65"/>
      <c r="B16" s="65"/>
      <c r="C16" s="61"/>
      <c r="D16" s="59"/>
      <c r="E16" s="60"/>
      <c r="F16" s="60"/>
      <c r="G16" s="61"/>
      <c r="H16" s="62"/>
      <c r="I16" s="51"/>
      <c r="J16" s="65"/>
      <c r="K16" s="61"/>
      <c r="L16" s="59"/>
      <c r="M16" s="60"/>
      <c r="N16" s="60"/>
      <c r="O16" s="1"/>
    </row>
    <row r="17" spans="1:15" ht="21" customHeight="1" x14ac:dyDescent="0.55000000000000004">
      <c r="A17" s="39"/>
      <c r="B17" s="39"/>
      <c r="C17" s="1"/>
      <c r="D17" s="40"/>
      <c r="E17" s="41"/>
      <c r="F17" s="41"/>
      <c r="G17" s="1"/>
      <c r="H17" s="54"/>
      <c r="I17" s="42"/>
      <c r="J17" s="39"/>
      <c r="K17" s="1"/>
      <c r="L17" s="40"/>
      <c r="M17" s="41"/>
      <c r="N17" s="41"/>
      <c r="O17" s="1"/>
    </row>
    <row r="18" spans="1:15" x14ac:dyDescent="0.55000000000000004">
      <c r="A18" s="101" t="s">
        <v>35</v>
      </c>
      <c r="B18" s="42"/>
      <c r="C18" s="1" t="str">
        <f>'Start sheet'!$B$7</f>
        <v>Club 1</v>
      </c>
      <c r="D18" s="40"/>
      <c r="E18" s="41" t="str">
        <f>'Start sheet'!$K$5</f>
        <v>Blue</v>
      </c>
      <c r="F18" s="41" t="s">
        <v>32</v>
      </c>
      <c r="G18" s="1"/>
      <c r="H18" s="54"/>
      <c r="I18" s="101" t="s">
        <v>35</v>
      </c>
      <c r="J18" s="42"/>
      <c r="K18" s="1" t="str">
        <f>'Start sheet'!$B$8</f>
        <v>Club 2</v>
      </c>
      <c r="L18" s="40"/>
      <c r="M18" s="41" t="str">
        <f>'Start sheet'!$K$5</f>
        <v>Blue</v>
      </c>
      <c r="N18" s="41" t="s">
        <v>32</v>
      </c>
      <c r="O18" s="1"/>
    </row>
    <row r="19" spans="1:15" x14ac:dyDescent="0.55000000000000004">
      <c r="A19" s="48" t="s">
        <v>22</v>
      </c>
      <c r="B19" s="48"/>
      <c r="C19" s="44" t="s">
        <v>2</v>
      </c>
      <c r="D19" s="46" t="s">
        <v>20</v>
      </c>
      <c r="E19" s="47" t="s">
        <v>21</v>
      </c>
      <c r="F19" s="47" t="s">
        <v>29</v>
      </c>
      <c r="G19" s="1"/>
      <c r="H19" s="54"/>
      <c r="I19" s="48" t="s">
        <v>22</v>
      </c>
      <c r="J19" s="48"/>
      <c r="K19" s="44" t="s">
        <v>2</v>
      </c>
      <c r="L19" s="46" t="s">
        <v>20</v>
      </c>
      <c r="M19" s="47" t="s">
        <v>21</v>
      </c>
      <c r="N19" s="47" t="s">
        <v>29</v>
      </c>
      <c r="O19" s="1"/>
    </row>
    <row r="20" spans="1:15" x14ac:dyDescent="0.55000000000000004">
      <c r="A20" s="213">
        <f>'Printable version'!A11</f>
        <v>0.38888888888888884</v>
      </c>
      <c r="B20" s="45" t="s">
        <v>33</v>
      </c>
      <c r="C20" s="44" t="str">
        <f>'Printable version'!B11</f>
        <v>Club 1 Player 5</v>
      </c>
      <c r="D20" s="46">
        <f>'Printable version'!C11</f>
        <v>5</v>
      </c>
      <c r="E20" s="47">
        <f>'Printable version'!D11</f>
        <v>204.42477876106196</v>
      </c>
      <c r="F20" s="47">
        <f>'Printable version'!E11</f>
        <v>24</v>
      </c>
      <c r="G20" s="1"/>
      <c r="H20" s="54"/>
      <c r="I20" s="213">
        <f>A20</f>
        <v>0.38888888888888884</v>
      </c>
      <c r="J20" s="45" t="s">
        <v>33</v>
      </c>
      <c r="K20" s="44" t="str">
        <f>'Printable version'!H11</f>
        <v>Club 2 Player 5</v>
      </c>
      <c r="L20" s="46">
        <f>'Printable version'!I11</f>
        <v>5</v>
      </c>
      <c r="M20" s="47">
        <f>'Printable version'!J11</f>
        <v>204.42477876106196</v>
      </c>
      <c r="N20" s="47">
        <f>'Printable version'!K11</f>
        <v>24</v>
      </c>
      <c r="O20" s="1"/>
    </row>
    <row r="21" spans="1:15" x14ac:dyDescent="0.55000000000000004">
      <c r="A21" s="213"/>
      <c r="B21" s="48" t="s">
        <v>34</v>
      </c>
      <c r="C21" s="44" t="str">
        <f>'Printable version'!B12</f>
        <v>Club 1 Player 6</v>
      </c>
      <c r="D21" s="46">
        <f>'Printable version'!C12</f>
        <v>6</v>
      </c>
      <c r="E21" s="47">
        <f>'Printable version'!D12</f>
        <v>205.30973451327435</v>
      </c>
      <c r="F21" s="47">
        <f>'Printable version'!E12</f>
        <v>24</v>
      </c>
      <c r="G21" s="1"/>
      <c r="H21" s="54"/>
      <c r="I21" s="213"/>
      <c r="J21" s="48" t="s">
        <v>34</v>
      </c>
      <c r="K21" s="44" t="str">
        <f>'Printable version'!H12</f>
        <v>Club 2 Player 6</v>
      </c>
      <c r="L21" s="46">
        <f>'Printable version'!I12</f>
        <v>6</v>
      </c>
      <c r="M21" s="47">
        <f>'Printable version'!J12</f>
        <v>205.30973451327435</v>
      </c>
      <c r="N21" s="47">
        <f>'Printable version'!K12</f>
        <v>24</v>
      </c>
      <c r="O21" s="1"/>
    </row>
    <row r="22" spans="1:15" x14ac:dyDescent="0.55000000000000004">
      <c r="A22" s="213"/>
      <c r="B22" s="48" t="s">
        <v>39</v>
      </c>
      <c r="C22" s="44" t="str">
        <f t="shared" ref="C22:F23" si="4">K20</f>
        <v>Club 2 Player 5</v>
      </c>
      <c r="D22" s="46">
        <f t="shared" si="4"/>
        <v>5</v>
      </c>
      <c r="E22" s="47">
        <f t="shared" si="4"/>
        <v>204.42477876106196</v>
      </c>
      <c r="F22" s="47">
        <f t="shared" si="4"/>
        <v>24</v>
      </c>
      <c r="G22" s="1"/>
      <c r="H22" s="54"/>
      <c r="I22" s="213"/>
      <c r="J22" s="48" t="s">
        <v>39</v>
      </c>
      <c r="K22" s="44" t="str">
        <f t="shared" ref="K22:N23" si="5">C20</f>
        <v>Club 1 Player 5</v>
      </c>
      <c r="L22" s="46">
        <f t="shared" si="5"/>
        <v>5</v>
      </c>
      <c r="M22" s="47">
        <f t="shared" si="5"/>
        <v>204.42477876106196</v>
      </c>
      <c r="N22" s="47">
        <f t="shared" si="5"/>
        <v>24</v>
      </c>
      <c r="O22" s="1"/>
    </row>
    <row r="23" spans="1:15" x14ac:dyDescent="0.55000000000000004">
      <c r="A23" s="213"/>
      <c r="B23" s="48" t="s">
        <v>40</v>
      </c>
      <c r="C23" s="44" t="str">
        <f t="shared" si="4"/>
        <v>Club 2 Player 6</v>
      </c>
      <c r="D23" s="46">
        <f t="shared" si="4"/>
        <v>6</v>
      </c>
      <c r="E23" s="47">
        <f t="shared" si="4"/>
        <v>205.30973451327435</v>
      </c>
      <c r="F23" s="47">
        <f t="shared" si="4"/>
        <v>24</v>
      </c>
      <c r="G23" s="1"/>
      <c r="H23" s="54"/>
      <c r="I23" s="213"/>
      <c r="J23" s="48" t="s">
        <v>40</v>
      </c>
      <c r="K23" s="44" t="str">
        <f t="shared" si="5"/>
        <v>Club 1 Player 6</v>
      </c>
      <c r="L23" s="46">
        <f t="shared" si="5"/>
        <v>6</v>
      </c>
      <c r="M23" s="47">
        <f t="shared" si="5"/>
        <v>205.30973451327435</v>
      </c>
      <c r="N23" s="47">
        <f t="shared" si="5"/>
        <v>24</v>
      </c>
      <c r="O23" s="1"/>
    </row>
    <row r="24" spans="1:15" ht="21" customHeight="1" x14ac:dyDescent="0.55000000000000004">
      <c r="A24" s="51"/>
      <c r="B24" s="51"/>
      <c r="C24" s="61"/>
      <c r="D24" s="59"/>
      <c r="E24" s="60"/>
      <c r="F24" s="60"/>
      <c r="G24" s="61"/>
      <c r="H24" s="62"/>
      <c r="I24" s="51"/>
      <c r="J24" s="51"/>
      <c r="K24" s="61"/>
      <c r="L24" s="59"/>
      <c r="M24" s="60"/>
      <c r="N24" s="60"/>
      <c r="O24" s="61"/>
    </row>
    <row r="25" spans="1:15" ht="21" customHeight="1" x14ac:dyDescent="0.55000000000000004">
      <c r="A25" s="42"/>
      <c r="B25" s="42"/>
      <c r="C25" s="1"/>
      <c r="D25" s="40"/>
      <c r="E25" s="41"/>
      <c r="F25" s="41"/>
      <c r="G25" s="1"/>
      <c r="H25" s="54"/>
      <c r="I25" s="42"/>
      <c r="J25" s="42"/>
      <c r="K25" s="1"/>
      <c r="L25" s="40"/>
      <c r="M25" s="41"/>
      <c r="N25" s="41"/>
      <c r="O25" s="1"/>
    </row>
    <row r="26" spans="1:15" x14ac:dyDescent="0.55000000000000004">
      <c r="A26" s="101" t="s">
        <v>35</v>
      </c>
      <c r="B26" s="42"/>
      <c r="C26" s="1" t="str">
        <f>'Start sheet'!$B$9</f>
        <v>Club 3</v>
      </c>
      <c r="D26" s="40"/>
      <c r="E26" s="41" t="str">
        <f>'Start sheet'!$K$5</f>
        <v>Blue</v>
      </c>
      <c r="F26" s="41" t="s">
        <v>32</v>
      </c>
      <c r="G26" s="1"/>
      <c r="H26" s="54"/>
      <c r="I26" s="101" t="s">
        <v>35</v>
      </c>
      <c r="J26" s="42"/>
      <c r="K26" s="1" t="str">
        <f>'Start sheet'!$B$10</f>
        <v>Club 4</v>
      </c>
      <c r="L26" s="40"/>
      <c r="M26" s="41" t="str">
        <f>'Start sheet'!$K$5</f>
        <v>Blue</v>
      </c>
      <c r="N26" s="41" t="s">
        <v>32</v>
      </c>
      <c r="O26" s="1"/>
    </row>
    <row r="27" spans="1:15" x14ac:dyDescent="0.55000000000000004">
      <c r="A27" s="48" t="s">
        <v>22</v>
      </c>
      <c r="B27" s="48"/>
      <c r="C27" s="44" t="s">
        <v>2</v>
      </c>
      <c r="D27" s="46" t="s">
        <v>20</v>
      </c>
      <c r="E27" s="47" t="s">
        <v>21</v>
      </c>
      <c r="F27" s="47" t="s">
        <v>29</v>
      </c>
      <c r="G27" s="1"/>
      <c r="H27" s="54"/>
      <c r="I27" s="48" t="s">
        <v>22</v>
      </c>
      <c r="J27" s="48"/>
      <c r="K27" s="44" t="s">
        <v>2</v>
      </c>
      <c r="L27" s="46" t="s">
        <v>20</v>
      </c>
      <c r="M27" s="47" t="s">
        <v>21</v>
      </c>
      <c r="N27" s="47" t="s">
        <v>29</v>
      </c>
      <c r="O27" s="1"/>
    </row>
    <row r="28" spans="1:15" x14ac:dyDescent="0.55000000000000004">
      <c r="A28" s="213">
        <f>'Printable version'!A17</f>
        <v>0.39583333333333326</v>
      </c>
      <c r="B28" s="45" t="s">
        <v>33</v>
      </c>
      <c r="C28" s="44" t="str">
        <f>'Printable version'!B17</f>
        <v>Club 3 Player 1</v>
      </c>
      <c r="D28" s="46">
        <f>'Printable version'!C17</f>
        <v>7</v>
      </c>
      <c r="E28" s="47">
        <f>'Printable version'!D17</f>
        <v>206.19469026548671</v>
      </c>
      <c r="F28" s="47">
        <f>'Printable version'!E17</f>
        <v>24</v>
      </c>
      <c r="G28" s="1"/>
      <c r="H28" s="54"/>
      <c r="I28" s="213">
        <f>A28</f>
        <v>0.39583333333333326</v>
      </c>
      <c r="J28" s="45" t="s">
        <v>33</v>
      </c>
      <c r="K28" s="44" t="str">
        <f>'Printable version'!H17</f>
        <v>Club 4 Player 1</v>
      </c>
      <c r="L28" s="46">
        <f>'Printable version'!I17</f>
        <v>7</v>
      </c>
      <c r="M28" s="47">
        <f>'Printable version'!J17</f>
        <v>206.19469026548671</v>
      </c>
      <c r="N28" s="47">
        <f>'Printable version'!K17</f>
        <v>24</v>
      </c>
      <c r="O28" s="1"/>
    </row>
    <row r="29" spans="1:15" x14ac:dyDescent="0.55000000000000004">
      <c r="A29" s="213"/>
      <c r="B29" s="48" t="s">
        <v>34</v>
      </c>
      <c r="C29" s="44" t="str">
        <f>'Printable version'!B18</f>
        <v>Club 3 Player 2</v>
      </c>
      <c r="D29" s="46">
        <f>'Printable version'!C18</f>
        <v>8</v>
      </c>
      <c r="E29" s="47">
        <f>'Printable version'!D18</f>
        <v>207.0796460176991</v>
      </c>
      <c r="F29" s="47">
        <f>'Printable version'!E18</f>
        <v>24</v>
      </c>
      <c r="G29" s="1"/>
      <c r="H29" s="54"/>
      <c r="I29" s="213"/>
      <c r="J29" s="48" t="s">
        <v>34</v>
      </c>
      <c r="K29" s="44" t="str">
        <f>'Printable version'!H18</f>
        <v>Club 4 Player 2</v>
      </c>
      <c r="L29" s="46">
        <f>'Printable version'!I18</f>
        <v>8</v>
      </c>
      <c r="M29" s="47">
        <f>'Printable version'!J18</f>
        <v>207.0796460176991</v>
      </c>
      <c r="N29" s="47">
        <f>'Printable version'!K18</f>
        <v>24</v>
      </c>
      <c r="O29" s="1"/>
    </row>
    <row r="30" spans="1:15" x14ac:dyDescent="0.55000000000000004">
      <c r="A30" s="213"/>
      <c r="B30" s="48" t="s">
        <v>39</v>
      </c>
      <c r="C30" s="44" t="str">
        <f t="shared" ref="C30:F31" si="6">K28</f>
        <v>Club 4 Player 1</v>
      </c>
      <c r="D30" s="46">
        <f t="shared" si="6"/>
        <v>7</v>
      </c>
      <c r="E30" s="47">
        <f t="shared" si="6"/>
        <v>206.19469026548671</v>
      </c>
      <c r="F30" s="47">
        <f t="shared" si="6"/>
        <v>24</v>
      </c>
      <c r="G30" s="1"/>
      <c r="H30" s="54"/>
      <c r="I30" s="213"/>
      <c r="J30" s="48" t="s">
        <v>39</v>
      </c>
      <c r="K30" s="44" t="str">
        <f t="shared" ref="K30:N31" si="7">C28</f>
        <v>Club 3 Player 1</v>
      </c>
      <c r="L30" s="46">
        <f t="shared" si="7"/>
        <v>7</v>
      </c>
      <c r="M30" s="47">
        <f t="shared" si="7"/>
        <v>206.19469026548671</v>
      </c>
      <c r="N30" s="47">
        <f t="shared" si="7"/>
        <v>24</v>
      </c>
      <c r="O30" s="1"/>
    </row>
    <row r="31" spans="1:15" x14ac:dyDescent="0.55000000000000004">
      <c r="A31" s="213"/>
      <c r="B31" s="48" t="s">
        <v>40</v>
      </c>
      <c r="C31" s="44" t="str">
        <f t="shared" si="6"/>
        <v>Club 4 Player 2</v>
      </c>
      <c r="D31" s="46">
        <f t="shared" si="6"/>
        <v>8</v>
      </c>
      <c r="E31" s="47">
        <f t="shared" si="6"/>
        <v>207.0796460176991</v>
      </c>
      <c r="F31" s="47">
        <f t="shared" si="6"/>
        <v>24</v>
      </c>
      <c r="G31" s="1"/>
      <c r="H31" s="54"/>
      <c r="I31" s="213"/>
      <c r="J31" s="48" t="s">
        <v>40</v>
      </c>
      <c r="K31" s="44" t="str">
        <f t="shared" si="7"/>
        <v>Club 3 Player 2</v>
      </c>
      <c r="L31" s="46">
        <f t="shared" si="7"/>
        <v>8</v>
      </c>
      <c r="M31" s="47">
        <f t="shared" si="7"/>
        <v>207.0796460176991</v>
      </c>
      <c r="N31" s="47">
        <f t="shared" si="7"/>
        <v>24</v>
      </c>
      <c r="O31" s="1"/>
    </row>
    <row r="32" spans="1:15" ht="21" customHeight="1" x14ac:dyDescent="0.55000000000000004">
      <c r="A32" s="51"/>
      <c r="B32" s="51"/>
      <c r="C32" s="61"/>
      <c r="D32" s="59"/>
      <c r="E32" s="60"/>
      <c r="F32" s="60"/>
      <c r="G32" s="61"/>
      <c r="H32" s="62"/>
      <c r="I32" s="51"/>
      <c r="J32" s="51"/>
      <c r="K32" s="61"/>
      <c r="L32" s="59"/>
      <c r="M32" s="60"/>
      <c r="N32" s="60"/>
      <c r="O32" s="61"/>
    </row>
    <row r="33" spans="1:15" ht="21" customHeight="1" x14ac:dyDescent="0.55000000000000004">
      <c r="A33" s="42"/>
      <c r="B33" s="42"/>
      <c r="C33" s="1"/>
      <c r="D33" s="40"/>
      <c r="E33" s="41"/>
      <c r="F33" s="41"/>
      <c r="G33" s="1"/>
      <c r="H33" s="54"/>
      <c r="I33" s="42"/>
      <c r="J33" s="42"/>
      <c r="K33" s="1"/>
      <c r="L33" s="40"/>
      <c r="M33" s="41"/>
      <c r="N33" s="41"/>
      <c r="O33" s="1"/>
    </row>
    <row r="34" spans="1:15" x14ac:dyDescent="0.55000000000000004">
      <c r="A34" s="101" t="s">
        <v>35</v>
      </c>
      <c r="B34" s="42"/>
      <c r="C34" s="1" t="str">
        <f>'Start sheet'!$B$9</f>
        <v>Club 3</v>
      </c>
      <c r="D34" s="40"/>
      <c r="E34" s="41" t="str">
        <f>'Start sheet'!$K$5</f>
        <v>Blue</v>
      </c>
      <c r="F34" s="41" t="s">
        <v>32</v>
      </c>
      <c r="G34" s="1"/>
      <c r="H34" s="54"/>
      <c r="I34" s="101" t="s">
        <v>35</v>
      </c>
      <c r="J34" s="42"/>
      <c r="K34" s="1" t="str">
        <f>'Start sheet'!$B$10</f>
        <v>Club 4</v>
      </c>
      <c r="L34" s="40"/>
      <c r="M34" s="41" t="str">
        <f>'Start sheet'!$K$5</f>
        <v>Blue</v>
      </c>
      <c r="N34" s="41" t="s">
        <v>32</v>
      </c>
      <c r="O34" s="1"/>
    </row>
    <row r="35" spans="1:15" x14ac:dyDescent="0.55000000000000004">
      <c r="A35" s="48" t="s">
        <v>22</v>
      </c>
      <c r="B35" s="48"/>
      <c r="C35" s="44" t="s">
        <v>2</v>
      </c>
      <c r="D35" s="46" t="s">
        <v>20</v>
      </c>
      <c r="E35" s="47" t="s">
        <v>21</v>
      </c>
      <c r="F35" s="47" t="s">
        <v>29</v>
      </c>
      <c r="G35" s="1"/>
      <c r="H35" s="54"/>
      <c r="I35" s="48" t="s">
        <v>22</v>
      </c>
      <c r="J35" s="48"/>
      <c r="K35" s="44" t="s">
        <v>2</v>
      </c>
      <c r="L35" s="46" t="s">
        <v>20</v>
      </c>
      <c r="M35" s="47" t="s">
        <v>21</v>
      </c>
      <c r="N35" s="47" t="s">
        <v>29</v>
      </c>
      <c r="O35" s="1"/>
    </row>
    <row r="36" spans="1:15" x14ac:dyDescent="0.55000000000000004">
      <c r="A36" s="213">
        <f>'Printable version'!A19</f>
        <v>0.40277777777777768</v>
      </c>
      <c r="B36" s="45" t="s">
        <v>33</v>
      </c>
      <c r="C36" s="44" t="str">
        <f>'Printable version'!B19</f>
        <v>Club 3 Player 3</v>
      </c>
      <c r="D36" s="46">
        <f>'Printable version'!C19</f>
        <v>9</v>
      </c>
      <c r="E36" s="47">
        <f>'Printable version'!D19</f>
        <v>207.9646017699115</v>
      </c>
      <c r="F36" s="47">
        <f>'Printable version'!E19</f>
        <v>24</v>
      </c>
      <c r="G36" s="1"/>
      <c r="H36" s="54"/>
      <c r="I36" s="213">
        <f>A36</f>
        <v>0.40277777777777768</v>
      </c>
      <c r="J36" s="45" t="s">
        <v>33</v>
      </c>
      <c r="K36" s="44" t="str">
        <f>'Printable version'!H19</f>
        <v>Club 4 Player 3</v>
      </c>
      <c r="L36" s="46">
        <f>'Printable version'!I19</f>
        <v>9</v>
      </c>
      <c r="M36" s="47">
        <f>'Printable version'!J19</f>
        <v>207.9646017699115</v>
      </c>
      <c r="N36" s="47">
        <f>'Printable version'!K19</f>
        <v>24</v>
      </c>
      <c r="O36" s="1"/>
    </row>
    <row r="37" spans="1:15" x14ac:dyDescent="0.55000000000000004">
      <c r="A37" s="213"/>
      <c r="B37" s="48" t="s">
        <v>34</v>
      </c>
      <c r="C37" s="44" t="str">
        <f>'Printable version'!B20</f>
        <v>Club 3 Player 4</v>
      </c>
      <c r="D37" s="46">
        <f>'Printable version'!C20</f>
        <v>10</v>
      </c>
      <c r="E37" s="47">
        <f>'Printable version'!D20</f>
        <v>208.84955752212389</v>
      </c>
      <c r="F37" s="47">
        <f>'Printable version'!E20</f>
        <v>24</v>
      </c>
      <c r="G37" s="1"/>
      <c r="H37" s="54"/>
      <c r="I37" s="213"/>
      <c r="J37" s="48" t="s">
        <v>34</v>
      </c>
      <c r="K37" s="44" t="str">
        <f>'Printable version'!H20</f>
        <v>Club 4 Player 4</v>
      </c>
      <c r="L37" s="46">
        <f>'Printable version'!I20</f>
        <v>10</v>
      </c>
      <c r="M37" s="47">
        <f>'Printable version'!J20</f>
        <v>208.84955752212389</v>
      </c>
      <c r="N37" s="47">
        <f>'Printable version'!K20</f>
        <v>24</v>
      </c>
      <c r="O37" s="1"/>
    </row>
    <row r="38" spans="1:15" x14ac:dyDescent="0.55000000000000004">
      <c r="A38" s="213"/>
      <c r="B38" s="48" t="s">
        <v>39</v>
      </c>
      <c r="C38" s="44" t="str">
        <f t="shared" ref="C38:C39" si="8">K36</f>
        <v>Club 4 Player 3</v>
      </c>
      <c r="D38" s="46">
        <f t="shared" ref="D38:D39" si="9">L36</f>
        <v>9</v>
      </c>
      <c r="E38" s="47">
        <f t="shared" ref="E38:E39" si="10">M36</f>
        <v>207.9646017699115</v>
      </c>
      <c r="F38" s="47">
        <f t="shared" ref="F38:F39" si="11">N36</f>
        <v>24</v>
      </c>
      <c r="G38" s="1"/>
      <c r="H38" s="54"/>
      <c r="I38" s="213"/>
      <c r="J38" s="48" t="s">
        <v>39</v>
      </c>
      <c r="K38" s="44" t="str">
        <f t="shared" ref="K38:K39" si="12">C36</f>
        <v>Club 3 Player 3</v>
      </c>
      <c r="L38" s="46">
        <f t="shared" ref="L38:L39" si="13">D36</f>
        <v>9</v>
      </c>
      <c r="M38" s="47">
        <f t="shared" ref="M38:M39" si="14">E36</f>
        <v>207.9646017699115</v>
      </c>
      <c r="N38" s="47">
        <f t="shared" ref="N38:N39" si="15">F36</f>
        <v>24</v>
      </c>
      <c r="O38" s="1"/>
    </row>
    <row r="39" spans="1:15" x14ac:dyDescent="0.55000000000000004">
      <c r="A39" s="213"/>
      <c r="B39" s="48" t="s">
        <v>40</v>
      </c>
      <c r="C39" s="44" t="str">
        <f t="shared" si="8"/>
        <v>Club 4 Player 4</v>
      </c>
      <c r="D39" s="46">
        <f t="shared" si="9"/>
        <v>10</v>
      </c>
      <c r="E39" s="47">
        <f t="shared" si="10"/>
        <v>208.84955752212389</v>
      </c>
      <c r="F39" s="47">
        <f t="shared" si="11"/>
        <v>24</v>
      </c>
      <c r="G39" s="1"/>
      <c r="H39" s="54"/>
      <c r="I39" s="213"/>
      <c r="J39" s="48" t="s">
        <v>40</v>
      </c>
      <c r="K39" s="44" t="str">
        <f t="shared" si="12"/>
        <v>Club 3 Player 4</v>
      </c>
      <c r="L39" s="46">
        <f t="shared" si="13"/>
        <v>10</v>
      </c>
      <c r="M39" s="47">
        <f t="shared" si="14"/>
        <v>208.84955752212389</v>
      </c>
      <c r="N39" s="47">
        <f t="shared" si="15"/>
        <v>24</v>
      </c>
      <c r="O39" s="1"/>
    </row>
    <row r="40" spans="1:15" ht="21" customHeight="1" x14ac:dyDescent="0.55000000000000004">
      <c r="A40" s="51"/>
      <c r="B40" s="51"/>
      <c r="C40" s="61"/>
      <c r="D40" s="59"/>
      <c r="E40" s="60"/>
      <c r="F40" s="60"/>
      <c r="G40" s="61"/>
      <c r="H40" s="62"/>
      <c r="I40" s="51"/>
      <c r="J40" s="51"/>
      <c r="K40" s="61"/>
      <c r="L40" s="59"/>
      <c r="M40" s="60"/>
      <c r="N40" s="60"/>
      <c r="O40" s="61"/>
    </row>
    <row r="41" spans="1:15" ht="21" customHeight="1" x14ac:dyDescent="0.55000000000000004">
      <c r="A41" s="42"/>
      <c r="B41" s="42"/>
      <c r="C41" s="1"/>
      <c r="D41" s="40"/>
      <c r="E41" s="41"/>
      <c r="F41" s="41"/>
      <c r="G41" s="1"/>
      <c r="H41" s="54"/>
      <c r="I41" s="42"/>
      <c r="J41" s="42"/>
      <c r="K41" s="1"/>
      <c r="L41" s="40"/>
      <c r="M41" s="41"/>
      <c r="N41" s="41"/>
      <c r="O41" s="1"/>
    </row>
    <row r="42" spans="1:15" x14ac:dyDescent="0.55000000000000004">
      <c r="A42" s="101" t="s">
        <v>35</v>
      </c>
      <c r="B42" s="42"/>
      <c r="C42" s="1" t="str">
        <f>'Start sheet'!$B$9</f>
        <v>Club 3</v>
      </c>
      <c r="D42" s="40"/>
      <c r="E42" s="41" t="str">
        <f>'Start sheet'!$K$5</f>
        <v>Blue</v>
      </c>
      <c r="F42" s="41" t="s">
        <v>32</v>
      </c>
      <c r="G42" s="1"/>
      <c r="H42" s="54"/>
      <c r="I42" s="101" t="s">
        <v>35</v>
      </c>
      <c r="J42" s="42"/>
      <c r="K42" s="1" t="str">
        <f>'Start sheet'!$B$10</f>
        <v>Club 4</v>
      </c>
      <c r="L42" s="40"/>
      <c r="M42" s="41" t="str">
        <f>'Start sheet'!$K$5</f>
        <v>Blue</v>
      </c>
      <c r="N42" s="41" t="s">
        <v>32</v>
      </c>
      <c r="O42" s="1"/>
    </row>
    <row r="43" spans="1:15" x14ac:dyDescent="0.55000000000000004">
      <c r="A43" s="48" t="s">
        <v>22</v>
      </c>
      <c r="B43" s="48"/>
      <c r="C43" s="44" t="s">
        <v>2</v>
      </c>
      <c r="D43" s="46" t="s">
        <v>20</v>
      </c>
      <c r="E43" s="47" t="s">
        <v>21</v>
      </c>
      <c r="F43" s="47" t="s">
        <v>29</v>
      </c>
      <c r="G43" s="1"/>
      <c r="H43" s="54"/>
      <c r="I43" s="48" t="s">
        <v>22</v>
      </c>
      <c r="J43" s="48"/>
      <c r="K43" s="44" t="s">
        <v>2</v>
      </c>
      <c r="L43" s="46" t="s">
        <v>20</v>
      </c>
      <c r="M43" s="47" t="s">
        <v>21</v>
      </c>
      <c r="N43" s="47" t="s">
        <v>29</v>
      </c>
      <c r="O43" s="1"/>
    </row>
    <row r="44" spans="1:15" x14ac:dyDescent="0.55000000000000004">
      <c r="A44" s="213">
        <f>'Printable version'!A21</f>
        <v>0.4097222222222221</v>
      </c>
      <c r="B44" s="45" t="s">
        <v>33</v>
      </c>
      <c r="C44" s="44" t="str">
        <f>'Printable version'!B21</f>
        <v>Club 3 Player 5</v>
      </c>
      <c r="D44" s="46">
        <f>'Printable version'!C21</f>
        <v>11</v>
      </c>
      <c r="E44" s="47">
        <f>'Printable version'!D21</f>
        <v>209.73451327433628</v>
      </c>
      <c r="F44" s="47">
        <f>'Printable version'!E21</f>
        <v>24</v>
      </c>
      <c r="G44" s="1"/>
      <c r="H44" s="54"/>
      <c r="I44" s="213">
        <f>A44</f>
        <v>0.4097222222222221</v>
      </c>
      <c r="J44" s="45" t="s">
        <v>33</v>
      </c>
      <c r="K44" s="44" t="str">
        <f>'Printable version'!H21</f>
        <v>Club 4 Player 5</v>
      </c>
      <c r="L44" s="46">
        <f>'Printable version'!I21</f>
        <v>11</v>
      </c>
      <c r="M44" s="47">
        <f>'Printable version'!J21</f>
        <v>209.73451327433628</v>
      </c>
      <c r="N44" s="47">
        <f>'Printable version'!K21</f>
        <v>24</v>
      </c>
      <c r="O44" s="1"/>
    </row>
    <row r="45" spans="1:15" x14ac:dyDescent="0.55000000000000004">
      <c r="A45" s="213"/>
      <c r="B45" s="48" t="s">
        <v>34</v>
      </c>
      <c r="C45" s="44" t="str">
        <f>'Printable version'!B22</f>
        <v>Club 3 Player 6</v>
      </c>
      <c r="D45" s="46">
        <f>'Printable version'!C22</f>
        <v>12</v>
      </c>
      <c r="E45" s="47">
        <f>'Printable version'!D22</f>
        <v>210.61946902654867</v>
      </c>
      <c r="F45" s="47">
        <f>'Printable version'!E22</f>
        <v>24</v>
      </c>
      <c r="G45" s="1"/>
      <c r="H45" s="54"/>
      <c r="I45" s="213"/>
      <c r="J45" s="48" t="s">
        <v>34</v>
      </c>
      <c r="K45" s="44" t="str">
        <f>'Printable version'!H22</f>
        <v>Club 4 Player 6</v>
      </c>
      <c r="L45" s="46">
        <f>'Printable version'!I22</f>
        <v>12</v>
      </c>
      <c r="M45" s="47">
        <f>'Printable version'!J22</f>
        <v>210.61946902654867</v>
      </c>
      <c r="N45" s="47">
        <f>'Printable version'!K22</f>
        <v>24</v>
      </c>
      <c r="O45" s="1"/>
    </row>
    <row r="46" spans="1:15" x14ac:dyDescent="0.55000000000000004">
      <c r="A46" s="213"/>
      <c r="B46" s="48" t="s">
        <v>39</v>
      </c>
      <c r="C46" s="44" t="str">
        <f t="shared" ref="C46:C47" si="16">K44</f>
        <v>Club 4 Player 5</v>
      </c>
      <c r="D46" s="46">
        <f t="shared" ref="D46:D47" si="17">L44</f>
        <v>11</v>
      </c>
      <c r="E46" s="47">
        <f t="shared" ref="E46:E47" si="18">M44</f>
        <v>209.73451327433628</v>
      </c>
      <c r="F46" s="47">
        <f t="shared" ref="F46:F47" si="19">N44</f>
        <v>24</v>
      </c>
      <c r="G46" s="1"/>
      <c r="H46" s="54"/>
      <c r="I46" s="213"/>
      <c r="J46" s="48" t="s">
        <v>39</v>
      </c>
      <c r="K46" s="44" t="str">
        <f t="shared" ref="K46:K47" si="20">C44</f>
        <v>Club 3 Player 5</v>
      </c>
      <c r="L46" s="46">
        <f t="shared" ref="L46:L47" si="21">D44</f>
        <v>11</v>
      </c>
      <c r="M46" s="47">
        <f t="shared" ref="M46:M47" si="22">E44</f>
        <v>209.73451327433628</v>
      </c>
      <c r="N46" s="47">
        <f t="shared" ref="N46:N47" si="23">F44</f>
        <v>24</v>
      </c>
      <c r="O46" s="1"/>
    </row>
    <row r="47" spans="1:15" x14ac:dyDescent="0.55000000000000004">
      <c r="A47" s="213"/>
      <c r="B47" s="48" t="s">
        <v>40</v>
      </c>
      <c r="C47" s="44" t="str">
        <f t="shared" si="16"/>
        <v>Club 4 Player 6</v>
      </c>
      <c r="D47" s="46">
        <f t="shared" si="17"/>
        <v>12</v>
      </c>
      <c r="E47" s="47">
        <f t="shared" si="18"/>
        <v>210.61946902654867</v>
      </c>
      <c r="F47" s="47">
        <f t="shared" si="19"/>
        <v>24</v>
      </c>
      <c r="G47" s="1"/>
      <c r="H47" s="54"/>
      <c r="I47" s="213"/>
      <c r="J47" s="48" t="s">
        <v>40</v>
      </c>
      <c r="K47" s="44" t="str">
        <f t="shared" si="20"/>
        <v>Club 3 Player 6</v>
      </c>
      <c r="L47" s="46">
        <f t="shared" si="21"/>
        <v>12</v>
      </c>
      <c r="M47" s="47">
        <f t="shared" si="22"/>
        <v>210.61946902654867</v>
      </c>
      <c r="N47" s="47">
        <f t="shared" si="23"/>
        <v>24</v>
      </c>
      <c r="O47" s="1"/>
    </row>
    <row r="48" spans="1:15" x14ac:dyDescent="0.55000000000000004">
      <c r="A48" s="51"/>
      <c r="B48" s="51"/>
      <c r="C48" s="61"/>
      <c r="D48" s="65"/>
      <c r="E48" s="60"/>
      <c r="F48" s="60"/>
      <c r="G48" s="61"/>
      <c r="H48" s="62"/>
      <c r="I48" s="51"/>
      <c r="J48" s="51"/>
      <c r="K48" s="61"/>
      <c r="L48" s="59"/>
      <c r="M48" s="60"/>
      <c r="N48" s="60"/>
      <c r="O48" s="61"/>
    </row>
    <row r="49" spans="1:15" x14ac:dyDescent="0.55000000000000004">
      <c r="A49" s="42"/>
      <c r="B49" s="42"/>
      <c r="C49" s="1"/>
      <c r="D49" s="39"/>
      <c r="E49" s="41"/>
      <c r="F49" s="41"/>
      <c r="G49" s="1"/>
      <c r="H49" s="54"/>
      <c r="I49" s="42"/>
      <c r="J49" s="42"/>
      <c r="K49" s="1"/>
      <c r="L49" s="40"/>
      <c r="M49" s="41"/>
      <c r="N49" s="41"/>
      <c r="O49" s="1"/>
    </row>
    <row r="50" spans="1:15" x14ac:dyDescent="0.55000000000000004">
      <c r="A50" s="100" t="s">
        <v>35</v>
      </c>
      <c r="B50" s="2"/>
      <c r="C50" s="1" t="str">
        <f>'Start sheet'!$B$11</f>
        <v>Club 5</v>
      </c>
      <c r="D50" s="39"/>
      <c r="E50" s="41" t="str">
        <f>'Start sheet'!$K$5</f>
        <v>Blue</v>
      </c>
      <c r="F50" s="41" t="s">
        <v>32</v>
      </c>
      <c r="G50" s="1"/>
      <c r="H50" s="54"/>
      <c r="I50" s="100" t="s">
        <v>35</v>
      </c>
      <c r="J50" s="2"/>
      <c r="K50" s="1" t="str">
        <f>'Start sheet'!$B$12</f>
        <v>Club 6</v>
      </c>
      <c r="L50" s="39"/>
      <c r="M50" s="41" t="str">
        <f>'Start sheet'!$K$5</f>
        <v>Blue</v>
      </c>
      <c r="N50" s="41" t="s">
        <v>32</v>
      </c>
      <c r="O50" s="1"/>
    </row>
    <row r="51" spans="1:15" x14ac:dyDescent="0.55000000000000004">
      <c r="A51" s="48" t="s">
        <v>22</v>
      </c>
      <c r="B51" s="48"/>
      <c r="C51" s="44" t="str">
        <f>'Printable version'!B16</f>
        <v>Player</v>
      </c>
      <c r="D51" s="45" t="str">
        <f>'Printable version'!C16</f>
        <v>HI</v>
      </c>
      <c r="E51" s="47" t="str">
        <f>'Printable version'!D16</f>
        <v>CH</v>
      </c>
      <c r="F51" s="47" t="s">
        <v>29</v>
      </c>
      <c r="G51" s="1"/>
      <c r="H51" s="54"/>
      <c r="I51" s="48" t="str">
        <f t="shared" ref="I51" si="24">A51</f>
        <v>Time</v>
      </c>
      <c r="J51" s="48"/>
      <c r="K51" s="44" t="str">
        <f>'Printable version'!H16</f>
        <v>Player</v>
      </c>
      <c r="L51" s="45" t="str">
        <f>'Printable version'!I16</f>
        <v>HI</v>
      </c>
      <c r="M51" s="47" t="str">
        <f>'Printable version'!J16</f>
        <v>CH</v>
      </c>
      <c r="N51" s="47" t="s">
        <v>29</v>
      </c>
      <c r="O51" s="1"/>
    </row>
    <row r="52" spans="1:15" x14ac:dyDescent="0.55000000000000004">
      <c r="A52" s="213">
        <f>'Printable version'!A27</f>
        <v>0.41666666666666652</v>
      </c>
      <c r="B52" s="45" t="s">
        <v>33</v>
      </c>
      <c r="C52" s="44" t="str">
        <f>'Printable version'!B27</f>
        <v>Club 5 Player 1</v>
      </c>
      <c r="D52" s="46">
        <f>'Printable version'!C27</f>
        <v>13</v>
      </c>
      <c r="E52" s="47">
        <f>'Printable version'!D27</f>
        <v>211.50442477876106</v>
      </c>
      <c r="F52" s="47">
        <f>'Printable version'!E27</f>
        <v>24</v>
      </c>
      <c r="G52" s="1"/>
      <c r="H52" s="54"/>
      <c r="I52" s="213">
        <f>A52</f>
        <v>0.41666666666666652</v>
      </c>
      <c r="J52" s="45" t="s">
        <v>33</v>
      </c>
      <c r="K52" s="44" t="str">
        <f>'Printable version'!H17</f>
        <v>Club 4 Player 1</v>
      </c>
      <c r="L52" s="46">
        <f>'Printable version'!I27</f>
        <v>13</v>
      </c>
      <c r="M52" s="47">
        <f>'Printable version'!J27</f>
        <v>211.50442477876106</v>
      </c>
      <c r="N52" s="47">
        <f>'Printable version'!K27</f>
        <v>24</v>
      </c>
      <c r="O52" s="1"/>
    </row>
    <row r="53" spans="1:15" x14ac:dyDescent="0.55000000000000004">
      <c r="A53" s="213"/>
      <c r="B53" s="48" t="s">
        <v>34</v>
      </c>
      <c r="C53" s="44" t="str">
        <f>'Printable version'!B28</f>
        <v>Club 5 Player 2</v>
      </c>
      <c r="D53" s="46">
        <f>'Printable version'!C28</f>
        <v>14</v>
      </c>
      <c r="E53" s="47">
        <f>'Printable version'!D28</f>
        <v>212.38938053097345</v>
      </c>
      <c r="F53" s="47">
        <f>'Printable version'!E28</f>
        <v>24</v>
      </c>
      <c r="G53" s="1"/>
      <c r="H53" s="54"/>
      <c r="I53" s="213"/>
      <c r="J53" s="48" t="s">
        <v>34</v>
      </c>
      <c r="K53" s="44" t="str">
        <f>'Printable version'!H18</f>
        <v>Club 4 Player 2</v>
      </c>
      <c r="L53" s="46">
        <f>'Printable version'!I28</f>
        <v>14</v>
      </c>
      <c r="M53" s="47">
        <f>'Printable version'!J28</f>
        <v>212.38938053097345</v>
      </c>
      <c r="N53" s="47">
        <f>'Printable version'!K28</f>
        <v>24</v>
      </c>
      <c r="O53" s="1"/>
    </row>
    <row r="54" spans="1:15" x14ac:dyDescent="0.55000000000000004">
      <c r="A54" s="213"/>
      <c r="B54" s="48" t="s">
        <v>39</v>
      </c>
      <c r="C54" s="44" t="str">
        <f t="shared" ref="C54:F55" si="25">K52</f>
        <v>Club 4 Player 1</v>
      </c>
      <c r="D54" s="46">
        <f t="shared" si="25"/>
        <v>13</v>
      </c>
      <c r="E54" s="47">
        <f t="shared" si="25"/>
        <v>211.50442477876106</v>
      </c>
      <c r="F54" s="47">
        <f t="shared" si="25"/>
        <v>24</v>
      </c>
      <c r="G54" s="1"/>
      <c r="H54" s="54"/>
      <c r="I54" s="213"/>
      <c r="J54" s="48" t="s">
        <v>39</v>
      </c>
      <c r="K54" s="44" t="str">
        <f t="shared" ref="K54:N55" si="26">C52</f>
        <v>Club 5 Player 1</v>
      </c>
      <c r="L54" s="46">
        <f t="shared" si="26"/>
        <v>13</v>
      </c>
      <c r="M54" s="47">
        <f t="shared" si="26"/>
        <v>211.50442477876106</v>
      </c>
      <c r="N54" s="47">
        <f t="shared" si="26"/>
        <v>24</v>
      </c>
      <c r="O54" s="1"/>
    </row>
    <row r="55" spans="1:15" x14ac:dyDescent="0.55000000000000004">
      <c r="A55" s="213"/>
      <c r="B55" s="48" t="s">
        <v>40</v>
      </c>
      <c r="C55" s="44" t="str">
        <f t="shared" si="25"/>
        <v>Club 4 Player 2</v>
      </c>
      <c r="D55" s="46">
        <f t="shared" si="25"/>
        <v>14</v>
      </c>
      <c r="E55" s="47">
        <f t="shared" si="25"/>
        <v>212.38938053097345</v>
      </c>
      <c r="F55" s="47">
        <f t="shared" si="25"/>
        <v>24</v>
      </c>
      <c r="G55" s="1"/>
      <c r="H55" s="54"/>
      <c r="I55" s="213"/>
      <c r="J55" s="48" t="s">
        <v>40</v>
      </c>
      <c r="K55" s="44" t="str">
        <f t="shared" si="26"/>
        <v>Club 5 Player 2</v>
      </c>
      <c r="L55" s="46">
        <f t="shared" si="26"/>
        <v>14</v>
      </c>
      <c r="M55" s="47">
        <f t="shared" si="26"/>
        <v>212.38938053097345</v>
      </c>
      <c r="N55" s="47">
        <f t="shared" si="26"/>
        <v>24</v>
      </c>
      <c r="O55" s="1"/>
    </row>
    <row r="56" spans="1:15" x14ac:dyDescent="0.55000000000000004">
      <c r="A56" s="51"/>
      <c r="B56" s="51"/>
      <c r="C56" s="61"/>
      <c r="D56" s="59"/>
      <c r="E56" s="60"/>
      <c r="F56" s="60"/>
      <c r="G56" s="61"/>
      <c r="H56" s="62"/>
      <c r="I56" s="66"/>
      <c r="J56" s="51"/>
      <c r="K56" s="61"/>
      <c r="L56" s="59"/>
      <c r="M56" s="60"/>
      <c r="N56" s="60"/>
      <c r="O56" s="61"/>
    </row>
    <row r="57" spans="1:15" x14ac:dyDescent="0.55000000000000004">
      <c r="A57" s="42"/>
      <c r="B57" s="42"/>
      <c r="C57" s="1"/>
      <c r="D57" s="40"/>
      <c r="E57" s="41"/>
      <c r="F57" s="41"/>
      <c r="G57" s="1"/>
      <c r="H57" s="54"/>
      <c r="I57" s="2"/>
      <c r="J57" s="42"/>
      <c r="K57" s="1"/>
      <c r="L57" s="40"/>
      <c r="M57" s="41"/>
      <c r="N57" s="41"/>
      <c r="O57" s="1"/>
    </row>
    <row r="58" spans="1:15" x14ac:dyDescent="0.55000000000000004">
      <c r="A58" s="101" t="s">
        <v>35</v>
      </c>
      <c r="B58" s="42"/>
      <c r="C58" s="1" t="str">
        <f>'Start sheet'!$B$11</f>
        <v>Club 5</v>
      </c>
      <c r="D58" s="40"/>
      <c r="E58" s="41" t="str">
        <f>'Start sheet'!$K$5</f>
        <v>Blue</v>
      </c>
      <c r="F58" s="41" t="s">
        <v>32</v>
      </c>
      <c r="G58" s="1"/>
      <c r="H58" s="54"/>
      <c r="I58" s="100" t="s">
        <v>35</v>
      </c>
      <c r="J58" s="42"/>
      <c r="K58" s="1" t="str">
        <f>'Start sheet'!$B$12</f>
        <v>Club 6</v>
      </c>
      <c r="L58" s="40"/>
      <c r="M58" s="41" t="str">
        <f>'Start sheet'!$K$5</f>
        <v>Blue</v>
      </c>
      <c r="N58" s="41" t="s">
        <v>32</v>
      </c>
      <c r="O58" s="1"/>
    </row>
    <row r="59" spans="1:15" x14ac:dyDescent="0.55000000000000004">
      <c r="A59" s="48" t="s">
        <v>22</v>
      </c>
      <c r="B59" s="48"/>
      <c r="C59" s="44" t="s">
        <v>2</v>
      </c>
      <c r="D59" s="46" t="s">
        <v>20</v>
      </c>
      <c r="E59" s="47" t="s">
        <v>21</v>
      </c>
      <c r="F59" s="47" t="s">
        <v>29</v>
      </c>
      <c r="G59" s="1"/>
      <c r="H59" s="54"/>
      <c r="I59" s="48" t="str">
        <f t="shared" ref="I59" si="27">A59</f>
        <v>Time</v>
      </c>
      <c r="J59" s="48"/>
      <c r="K59" s="44" t="s">
        <v>2</v>
      </c>
      <c r="L59" s="46" t="s">
        <v>20</v>
      </c>
      <c r="M59" s="47" t="s">
        <v>21</v>
      </c>
      <c r="N59" s="47" t="s">
        <v>29</v>
      </c>
      <c r="O59" s="1"/>
    </row>
    <row r="60" spans="1:15" x14ac:dyDescent="0.55000000000000004">
      <c r="A60" s="213">
        <f>'Printable version'!A29</f>
        <v>0.42361111111111094</v>
      </c>
      <c r="B60" s="45" t="s">
        <v>33</v>
      </c>
      <c r="C60" s="44" t="str">
        <f>'Printable version'!B29</f>
        <v>Club 5 Player 3</v>
      </c>
      <c r="D60" s="46">
        <f>'Printable version'!C29</f>
        <v>15</v>
      </c>
      <c r="E60" s="47">
        <f>'Printable version'!D29</f>
        <v>213.27433628318585</v>
      </c>
      <c r="F60" s="47">
        <f>'Printable version'!E29</f>
        <v>24</v>
      </c>
      <c r="G60" s="1"/>
      <c r="H60" s="54"/>
      <c r="I60" s="213">
        <f>A60</f>
        <v>0.42361111111111094</v>
      </c>
      <c r="J60" s="45" t="s">
        <v>33</v>
      </c>
      <c r="K60" s="44" t="str">
        <f>'Printable version'!H29</f>
        <v>Club 6 Player 3</v>
      </c>
      <c r="L60" s="46">
        <f>'Printable version'!I29</f>
        <v>15</v>
      </c>
      <c r="M60" s="47">
        <f>'Printable version'!J29</f>
        <v>213.27433628318585</v>
      </c>
      <c r="N60" s="47">
        <f>'Printable version'!K29</f>
        <v>24</v>
      </c>
      <c r="O60" s="1"/>
    </row>
    <row r="61" spans="1:15" x14ac:dyDescent="0.55000000000000004">
      <c r="A61" s="213"/>
      <c r="B61" s="48" t="s">
        <v>34</v>
      </c>
      <c r="C61" s="44" t="str">
        <f>'Printable version'!B30</f>
        <v>Club 5 Player 4</v>
      </c>
      <c r="D61" s="46">
        <f>'Printable version'!C30</f>
        <v>16</v>
      </c>
      <c r="E61" s="47">
        <f>'Printable version'!D30</f>
        <v>214.15929203539824</v>
      </c>
      <c r="F61" s="47">
        <f>'Printable version'!E30</f>
        <v>24</v>
      </c>
      <c r="G61" s="1"/>
      <c r="H61" s="54"/>
      <c r="I61" s="213"/>
      <c r="J61" s="48" t="s">
        <v>34</v>
      </c>
      <c r="K61" s="44" t="str">
        <f>'Printable version'!H30</f>
        <v>Club 6 Player 4</v>
      </c>
      <c r="L61" s="46">
        <f>'Printable version'!I30</f>
        <v>16</v>
      </c>
      <c r="M61" s="47">
        <f>'Printable version'!J30</f>
        <v>214.15929203539824</v>
      </c>
      <c r="N61" s="47">
        <f>'Printable version'!K30</f>
        <v>24</v>
      </c>
      <c r="O61" s="1"/>
    </row>
    <row r="62" spans="1:15" x14ac:dyDescent="0.55000000000000004">
      <c r="A62" s="213"/>
      <c r="B62" s="48" t="s">
        <v>39</v>
      </c>
      <c r="C62" s="44" t="str">
        <f t="shared" ref="C62:F63" si="28">K60</f>
        <v>Club 6 Player 3</v>
      </c>
      <c r="D62" s="46">
        <f t="shared" si="28"/>
        <v>15</v>
      </c>
      <c r="E62" s="47">
        <f t="shared" si="28"/>
        <v>213.27433628318585</v>
      </c>
      <c r="F62" s="47">
        <f t="shared" si="28"/>
        <v>24</v>
      </c>
      <c r="G62" s="1"/>
      <c r="H62" s="54"/>
      <c r="I62" s="213"/>
      <c r="J62" s="48" t="s">
        <v>39</v>
      </c>
      <c r="K62" s="44" t="str">
        <f t="shared" ref="K62:N63" si="29">C60</f>
        <v>Club 5 Player 3</v>
      </c>
      <c r="L62" s="46">
        <f t="shared" si="29"/>
        <v>15</v>
      </c>
      <c r="M62" s="47">
        <f t="shared" si="29"/>
        <v>213.27433628318585</v>
      </c>
      <c r="N62" s="47">
        <f t="shared" si="29"/>
        <v>24</v>
      </c>
      <c r="O62" s="1"/>
    </row>
    <row r="63" spans="1:15" x14ac:dyDescent="0.55000000000000004">
      <c r="A63" s="213"/>
      <c r="B63" s="48" t="s">
        <v>40</v>
      </c>
      <c r="C63" s="44" t="str">
        <f t="shared" si="28"/>
        <v>Club 6 Player 4</v>
      </c>
      <c r="D63" s="46">
        <f t="shared" si="28"/>
        <v>16</v>
      </c>
      <c r="E63" s="47">
        <f t="shared" si="28"/>
        <v>214.15929203539824</v>
      </c>
      <c r="F63" s="47">
        <f t="shared" si="28"/>
        <v>24</v>
      </c>
      <c r="G63" s="1"/>
      <c r="H63" s="54"/>
      <c r="I63" s="213"/>
      <c r="J63" s="48" t="s">
        <v>40</v>
      </c>
      <c r="K63" s="44" t="str">
        <f t="shared" si="29"/>
        <v>Club 5 Player 4</v>
      </c>
      <c r="L63" s="46">
        <f t="shared" si="29"/>
        <v>16</v>
      </c>
      <c r="M63" s="47">
        <f t="shared" si="29"/>
        <v>214.15929203539824</v>
      </c>
      <c r="N63" s="47">
        <f t="shared" si="29"/>
        <v>24</v>
      </c>
      <c r="O63" s="1"/>
    </row>
    <row r="64" spans="1:15" x14ac:dyDescent="0.55000000000000004">
      <c r="A64" s="51"/>
      <c r="B64" s="51"/>
      <c r="C64" s="61"/>
      <c r="D64" s="59"/>
      <c r="E64" s="60"/>
      <c r="F64" s="60"/>
      <c r="G64" s="61"/>
      <c r="H64" s="62"/>
      <c r="I64" s="66"/>
      <c r="J64" s="51"/>
      <c r="K64" s="61"/>
      <c r="L64" s="59"/>
      <c r="M64" s="60"/>
      <c r="N64" s="60"/>
      <c r="O64" s="61"/>
    </row>
  </sheetData>
  <mergeCells count="16">
    <mergeCell ref="A60:A63"/>
    <mergeCell ref="I60:I63"/>
    <mergeCell ref="A36:A39"/>
    <mergeCell ref="I36:I39"/>
    <mergeCell ref="A44:A47"/>
    <mergeCell ref="I44:I47"/>
    <mergeCell ref="A52:A55"/>
    <mergeCell ref="I52:I55"/>
    <mergeCell ref="A4:A7"/>
    <mergeCell ref="I4:I7"/>
    <mergeCell ref="A20:A23"/>
    <mergeCell ref="I20:I23"/>
    <mergeCell ref="A28:A31"/>
    <mergeCell ref="I28:I31"/>
    <mergeCell ref="A12:A15"/>
    <mergeCell ref="I12:I15"/>
  </mergeCells>
  <pageMargins left="0.23622047244094491" right="0.23622047244094491" top="0.35433070866141736" bottom="0.35433070866141736" header="0" footer="0"/>
  <pageSetup paperSize="9" scale="7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7C8FE-D9CB-4E1B-99D1-650CF67E7F73}">
  <sheetPr>
    <pageSetUpPr fitToPage="1"/>
  </sheetPr>
  <dimension ref="A2:N63"/>
  <sheetViews>
    <sheetView topLeftCell="A47" workbookViewId="0">
      <selection activeCell="C61" sqref="C61"/>
    </sheetView>
  </sheetViews>
  <sheetFormatPr defaultRowHeight="14.4" x14ac:dyDescent="0.55000000000000004"/>
  <cols>
    <col min="2" max="2" width="3" customWidth="1"/>
    <col min="3" max="3" width="26.62890625" customWidth="1"/>
    <col min="4" max="4" width="5.15625" customWidth="1"/>
    <col min="5" max="5" width="5.7890625" style="218" customWidth="1"/>
    <col min="6" max="6" width="6.1015625" style="218" customWidth="1"/>
    <col min="7" max="7" width="3.7890625" customWidth="1"/>
    <col min="8" max="8" width="3.5234375" customWidth="1"/>
    <col min="10" max="10" width="2.7890625" customWidth="1"/>
    <col min="11" max="11" width="26.5234375" customWidth="1"/>
    <col min="12" max="12" width="6.5234375" customWidth="1"/>
    <col min="13" max="13" width="5.7890625" style="218" customWidth="1"/>
    <col min="14" max="14" width="5.47265625" style="218" customWidth="1"/>
  </cols>
  <sheetData>
    <row r="2" spans="1:14" x14ac:dyDescent="0.55000000000000004">
      <c r="A2" s="101" t="s">
        <v>35</v>
      </c>
      <c r="B2" s="42"/>
      <c r="C2" s="1" t="str">
        <f>'Start sheet'!$B$11</f>
        <v>Club 5</v>
      </c>
      <c r="D2" s="40"/>
      <c r="E2" s="41" t="str">
        <f>'Start sheet'!$K$5</f>
        <v>Blue</v>
      </c>
      <c r="F2" s="41" t="s">
        <v>32</v>
      </c>
      <c r="G2" s="1"/>
      <c r="H2" s="54"/>
      <c r="I2" s="100" t="s">
        <v>35</v>
      </c>
      <c r="J2" s="42"/>
      <c r="K2" s="1" t="str">
        <f>'Start sheet'!$B$12</f>
        <v>Club 6</v>
      </c>
      <c r="L2" s="40"/>
      <c r="M2" s="41" t="str">
        <f>'Start sheet'!$K$5</f>
        <v>Blue</v>
      </c>
      <c r="N2" s="41" t="s">
        <v>32</v>
      </c>
    </row>
    <row r="3" spans="1:14" x14ac:dyDescent="0.55000000000000004">
      <c r="A3" s="48" t="s">
        <v>22</v>
      </c>
      <c r="B3" s="48"/>
      <c r="C3" s="44" t="s">
        <v>2</v>
      </c>
      <c r="D3" s="46" t="s">
        <v>20</v>
      </c>
      <c r="E3" s="47" t="s">
        <v>21</v>
      </c>
      <c r="F3" s="47" t="s">
        <v>29</v>
      </c>
      <c r="G3" s="1"/>
      <c r="H3" s="54"/>
      <c r="I3" s="48" t="str">
        <f t="shared" ref="I3:I4" si="0">A3</f>
        <v>Time</v>
      </c>
      <c r="J3" s="48"/>
      <c r="K3" s="44" t="s">
        <v>2</v>
      </c>
      <c r="L3" s="46" t="s">
        <v>20</v>
      </c>
      <c r="M3" s="47" t="s">
        <v>21</v>
      </c>
      <c r="N3" s="47" t="s">
        <v>29</v>
      </c>
    </row>
    <row r="4" spans="1:14" x14ac:dyDescent="0.55000000000000004">
      <c r="A4" s="214">
        <f>'Printable version'!A31</f>
        <v>0.43055555555555536</v>
      </c>
      <c r="B4" s="45" t="s">
        <v>33</v>
      </c>
      <c r="C4" s="44" t="str">
        <f>'Printable version'!B31</f>
        <v>Club 5 Player 5</v>
      </c>
      <c r="D4" s="46">
        <f>'Printable version'!C31</f>
        <v>17</v>
      </c>
      <c r="E4" s="47">
        <f>'Printable version'!D31</f>
        <v>215.04424778761063</v>
      </c>
      <c r="F4" s="47">
        <f>'Printable version'!E31</f>
        <v>24</v>
      </c>
      <c r="G4" s="1"/>
      <c r="H4" s="54"/>
      <c r="I4" s="213">
        <f t="shared" si="0"/>
        <v>0.43055555555555536</v>
      </c>
      <c r="J4" s="45" t="s">
        <v>33</v>
      </c>
      <c r="K4" s="44" t="str">
        <f>'Printable version'!H31</f>
        <v>Club 6 Player 5</v>
      </c>
      <c r="L4" s="46">
        <f>'Printable version'!I31</f>
        <v>17</v>
      </c>
      <c r="M4" s="47">
        <f>'Printable version'!J31</f>
        <v>215.04424778761063</v>
      </c>
      <c r="N4" s="47">
        <f>'Printable version'!K31</f>
        <v>24</v>
      </c>
    </row>
    <row r="5" spans="1:14" x14ac:dyDescent="0.55000000000000004">
      <c r="A5" s="215"/>
      <c r="B5" s="48" t="s">
        <v>34</v>
      </c>
      <c r="C5" s="44" t="str">
        <f>'Printable version'!B32</f>
        <v>Club 5 Player 6</v>
      </c>
      <c r="D5" s="46">
        <f>'Printable version'!C32</f>
        <v>18</v>
      </c>
      <c r="E5" s="47">
        <f>'Printable version'!D32</f>
        <v>215.92920353982302</v>
      </c>
      <c r="F5" s="47">
        <f>'Printable version'!E32</f>
        <v>24</v>
      </c>
      <c r="G5" s="1"/>
      <c r="H5" s="54"/>
      <c r="I5" s="213"/>
      <c r="J5" s="48" t="s">
        <v>34</v>
      </c>
      <c r="K5" s="44" t="str">
        <f>'Printable version'!H32</f>
        <v>Club 6 Player 6</v>
      </c>
      <c r="L5" s="46">
        <f>'Printable version'!I32</f>
        <v>18</v>
      </c>
      <c r="M5" s="47">
        <f>'Printable version'!J32</f>
        <v>215.92920353982302</v>
      </c>
      <c r="N5" s="47">
        <f>'Printable version'!K32</f>
        <v>24</v>
      </c>
    </row>
    <row r="6" spans="1:14" x14ac:dyDescent="0.55000000000000004">
      <c r="A6" s="215"/>
      <c r="B6" s="48" t="s">
        <v>39</v>
      </c>
      <c r="C6" s="61" t="str">
        <f t="shared" ref="C6:F7" si="1">K4</f>
        <v>Club 6 Player 5</v>
      </c>
      <c r="D6" s="59">
        <f t="shared" si="1"/>
        <v>17</v>
      </c>
      <c r="E6" s="47">
        <f t="shared" si="1"/>
        <v>215.04424778761063</v>
      </c>
      <c r="F6" s="60">
        <f t="shared" si="1"/>
        <v>24</v>
      </c>
      <c r="G6" s="1"/>
      <c r="H6" s="54"/>
      <c r="I6" s="213"/>
      <c r="J6" s="48" t="s">
        <v>39</v>
      </c>
      <c r="K6" s="44" t="str">
        <f t="shared" ref="K6:N7" si="2">C4</f>
        <v>Club 5 Player 5</v>
      </c>
      <c r="L6" s="46">
        <f t="shared" si="2"/>
        <v>17</v>
      </c>
      <c r="M6" s="47">
        <f t="shared" si="2"/>
        <v>215.04424778761063</v>
      </c>
      <c r="N6" s="47">
        <f t="shared" si="2"/>
        <v>24</v>
      </c>
    </row>
    <row r="7" spans="1:14" x14ac:dyDescent="0.55000000000000004">
      <c r="A7" s="216"/>
      <c r="B7" s="48" t="s">
        <v>40</v>
      </c>
      <c r="C7" s="61" t="str">
        <f t="shared" si="1"/>
        <v>Club 6 Player 6</v>
      </c>
      <c r="D7" s="59">
        <f t="shared" si="1"/>
        <v>18</v>
      </c>
      <c r="E7" s="47">
        <f t="shared" si="1"/>
        <v>215.92920353982302</v>
      </c>
      <c r="F7" s="60">
        <f t="shared" si="1"/>
        <v>24</v>
      </c>
      <c r="G7" s="1"/>
      <c r="H7" s="54"/>
      <c r="I7" s="213"/>
      <c r="J7" s="48" t="s">
        <v>40</v>
      </c>
      <c r="K7" s="44" t="str">
        <f t="shared" si="2"/>
        <v>Club 5 Player 6</v>
      </c>
      <c r="L7" s="46">
        <f t="shared" si="2"/>
        <v>18</v>
      </c>
      <c r="M7" s="47">
        <f t="shared" si="2"/>
        <v>215.92920353982302</v>
      </c>
      <c r="N7" s="47">
        <f t="shared" si="2"/>
        <v>24</v>
      </c>
    </row>
    <row r="8" spans="1:14" ht="21" customHeight="1" x14ac:dyDescent="0.55000000000000004"/>
    <row r="9" spans="1:14" ht="21" customHeight="1" x14ac:dyDescent="0.55000000000000004"/>
    <row r="10" spans="1:14" x14ac:dyDescent="0.55000000000000004">
      <c r="A10" s="101" t="s">
        <v>35</v>
      </c>
      <c r="B10" s="2"/>
      <c r="C10" s="1" t="str">
        <f>'Start sheet'!$B$7</f>
        <v>Club 1</v>
      </c>
      <c r="D10" s="39"/>
      <c r="E10" s="41" t="str">
        <f>'Start sheet'!$K$5</f>
        <v>Blue</v>
      </c>
      <c r="F10" s="41" t="s">
        <v>32</v>
      </c>
      <c r="G10" s="1"/>
      <c r="H10" s="54"/>
      <c r="I10" s="100" t="s">
        <v>35</v>
      </c>
      <c r="J10" s="2"/>
      <c r="K10" s="1" t="str">
        <f>'Start sheet'!$B$8</f>
        <v>Club 2</v>
      </c>
      <c r="L10" s="39"/>
      <c r="M10" s="41" t="str">
        <f>'Start sheet'!$K$5</f>
        <v>Blue</v>
      </c>
      <c r="N10" s="41" t="s">
        <v>32</v>
      </c>
    </row>
    <row r="11" spans="1:14" x14ac:dyDescent="0.55000000000000004">
      <c r="A11" s="48" t="s">
        <v>22</v>
      </c>
      <c r="B11" s="48"/>
      <c r="C11" s="44" t="str">
        <f>'Printable version'!B26</f>
        <v>Player</v>
      </c>
      <c r="D11" s="45" t="str">
        <f>'Printable version'!C26</f>
        <v>HI</v>
      </c>
      <c r="E11" s="47" t="str">
        <f>'Printable version'!D26</f>
        <v>CH</v>
      </c>
      <c r="F11" s="47" t="s">
        <v>29</v>
      </c>
      <c r="G11" s="1"/>
      <c r="H11" s="54"/>
      <c r="I11" s="48" t="str">
        <f t="shared" ref="I11" si="3">A19</f>
        <v>Time</v>
      </c>
      <c r="J11" s="48"/>
      <c r="K11" s="44" t="str">
        <f>'Printable version'!H26</f>
        <v>Player</v>
      </c>
      <c r="L11" s="45" t="str">
        <f>'Printable version'!I26</f>
        <v>HI</v>
      </c>
      <c r="M11" s="47" t="str">
        <f>'Printable version'!J26</f>
        <v>CH</v>
      </c>
      <c r="N11" s="47" t="s">
        <v>29</v>
      </c>
    </row>
    <row r="12" spans="1:14" x14ac:dyDescent="0.55000000000000004">
      <c r="A12" s="213">
        <f>'Printable version'!A37</f>
        <v>0.58333333333333337</v>
      </c>
      <c r="B12" s="45" t="s">
        <v>33</v>
      </c>
      <c r="C12" s="44" t="str">
        <f>'Printable version'!B37</f>
        <v>Club 1 Player 7</v>
      </c>
      <c r="D12" s="46">
        <f>'Printable version'!C37</f>
        <v>19</v>
      </c>
      <c r="E12" s="47">
        <f>'Printable version'!D37</f>
        <v>216.81415929203541</v>
      </c>
      <c r="F12" s="47">
        <f>'Printable version'!E37</f>
        <v>24</v>
      </c>
      <c r="G12" s="1"/>
      <c r="H12" s="54"/>
      <c r="I12" s="213">
        <f>A12</f>
        <v>0.58333333333333337</v>
      </c>
      <c r="J12" s="45" t="s">
        <v>33</v>
      </c>
      <c r="K12" s="44" t="str">
        <f>'Printable version'!H37</f>
        <v>Club 2 Player 7</v>
      </c>
      <c r="L12" s="46">
        <f>'Printable version'!I37</f>
        <v>19</v>
      </c>
      <c r="M12" s="47">
        <f>'Printable version'!J37</f>
        <v>216.81415929203541</v>
      </c>
      <c r="N12" s="47">
        <f>'Printable version'!K37</f>
        <v>24</v>
      </c>
    </row>
    <row r="13" spans="1:14" x14ac:dyDescent="0.55000000000000004">
      <c r="A13" s="213"/>
      <c r="B13" s="48" t="s">
        <v>34</v>
      </c>
      <c r="C13" s="44" t="str">
        <f>'Printable version'!B38</f>
        <v>Club 1 Player 8</v>
      </c>
      <c r="D13" s="46">
        <f>'Printable version'!C38</f>
        <v>20</v>
      </c>
      <c r="E13" s="47">
        <f>'Printable version'!D38</f>
        <v>217.69911504424778</v>
      </c>
      <c r="F13" s="47">
        <f>'Printable version'!E38</f>
        <v>24</v>
      </c>
      <c r="G13" s="1"/>
      <c r="H13" s="54"/>
      <c r="I13" s="213"/>
      <c r="J13" s="48" t="s">
        <v>34</v>
      </c>
      <c r="K13" s="44" t="str">
        <f>'Printable version'!H38</f>
        <v>Club 2 Player 8</v>
      </c>
      <c r="L13" s="46">
        <f>'Printable version'!I38</f>
        <v>20</v>
      </c>
      <c r="M13" s="47">
        <f>'Printable version'!J38</f>
        <v>217.69911504424778</v>
      </c>
      <c r="N13" s="47">
        <f>'Printable version'!K38</f>
        <v>24</v>
      </c>
    </row>
    <row r="14" spans="1:14" x14ac:dyDescent="0.55000000000000004">
      <c r="A14" s="213"/>
      <c r="B14" s="48" t="s">
        <v>39</v>
      </c>
      <c r="C14" s="44" t="str">
        <f t="shared" ref="C14:F15" si="4">K12</f>
        <v>Club 2 Player 7</v>
      </c>
      <c r="D14" s="46">
        <f t="shared" si="4"/>
        <v>19</v>
      </c>
      <c r="E14" s="47">
        <f t="shared" si="4"/>
        <v>216.81415929203541</v>
      </c>
      <c r="F14" s="47">
        <f t="shared" si="4"/>
        <v>24</v>
      </c>
      <c r="G14" s="1"/>
      <c r="H14" s="54"/>
      <c r="I14" s="213"/>
      <c r="J14" s="48" t="s">
        <v>39</v>
      </c>
      <c r="K14" s="44" t="str">
        <f t="shared" ref="K14:N15" si="5">C12</f>
        <v>Club 1 Player 7</v>
      </c>
      <c r="L14" s="46">
        <f t="shared" si="5"/>
        <v>19</v>
      </c>
      <c r="M14" s="47">
        <f t="shared" si="5"/>
        <v>216.81415929203541</v>
      </c>
      <c r="N14" s="47">
        <f t="shared" si="5"/>
        <v>24</v>
      </c>
    </row>
    <row r="15" spans="1:14" x14ac:dyDescent="0.55000000000000004">
      <c r="A15" s="213"/>
      <c r="B15" s="48" t="s">
        <v>40</v>
      </c>
      <c r="C15" s="44" t="str">
        <f t="shared" si="4"/>
        <v>Club 2 Player 8</v>
      </c>
      <c r="D15" s="46">
        <f t="shared" si="4"/>
        <v>20</v>
      </c>
      <c r="E15" s="47">
        <f t="shared" si="4"/>
        <v>217.69911504424778</v>
      </c>
      <c r="F15" s="47">
        <f t="shared" si="4"/>
        <v>24</v>
      </c>
      <c r="G15" s="1"/>
      <c r="H15" s="54"/>
      <c r="I15" s="213"/>
      <c r="J15" s="48" t="s">
        <v>40</v>
      </c>
      <c r="K15" s="44" t="str">
        <f t="shared" si="5"/>
        <v>Club 1 Player 8</v>
      </c>
      <c r="L15" s="46">
        <f t="shared" si="5"/>
        <v>20</v>
      </c>
      <c r="M15" s="47">
        <f t="shared" si="5"/>
        <v>217.69911504424778</v>
      </c>
      <c r="N15" s="47">
        <f t="shared" si="5"/>
        <v>24</v>
      </c>
    </row>
    <row r="16" spans="1:14" ht="21" customHeight="1" x14ac:dyDescent="0.55000000000000004"/>
    <row r="17" spans="1:14" ht="21" customHeight="1" x14ac:dyDescent="0.55000000000000004"/>
    <row r="18" spans="1:14" x14ac:dyDescent="0.55000000000000004">
      <c r="A18" s="101" t="s">
        <v>35</v>
      </c>
      <c r="B18" s="42"/>
      <c r="C18" s="1" t="str">
        <f>'Start sheet'!$B$7</f>
        <v>Club 1</v>
      </c>
      <c r="D18" s="40"/>
      <c r="E18" s="41" t="str">
        <f>'Start sheet'!$K$5</f>
        <v>Blue</v>
      </c>
      <c r="F18" s="41" t="s">
        <v>32</v>
      </c>
      <c r="G18" s="1"/>
      <c r="H18" s="54"/>
      <c r="I18" s="2"/>
      <c r="J18" s="42"/>
      <c r="K18" s="1" t="str">
        <f>'Start sheet'!$B$8</f>
        <v>Club 2</v>
      </c>
      <c r="L18" s="40"/>
      <c r="M18" s="41" t="str">
        <f>'Start sheet'!$K$5</f>
        <v>Blue</v>
      </c>
      <c r="N18" s="41" t="s">
        <v>32</v>
      </c>
    </row>
    <row r="19" spans="1:14" x14ac:dyDescent="0.55000000000000004">
      <c r="A19" s="48" t="s">
        <v>22</v>
      </c>
      <c r="B19" s="48"/>
      <c r="C19" s="44" t="s">
        <v>2</v>
      </c>
      <c r="D19" s="46" t="s">
        <v>20</v>
      </c>
      <c r="E19" s="47" t="s">
        <v>21</v>
      </c>
      <c r="F19" s="47" t="s">
        <v>29</v>
      </c>
      <c r="G19" s="1"/>
      <c r="H19" s="54"/>
      <c r="I19" s="48" t="str">
        <f t="shared" ref="I19:I20" si="6">A19</f>
        <v>Time</v>
      </c>
      <c r="J19" s="48"/>
      <c r="K19" s="44" t="s">
        <v>2</v>
      </c>
      <c r="L19" s="46" t="s">
        <v>20</v>
      </c>
      <c r="M19" s="47" t="s">
        <v>21</v>
      </c>
      <c r="N19" s="47" t="s">
        <v>29</v>
      </c>
    </row>
    <row r="20" spans="1:14" x14ac:dyDescent="0.55000000000000004">
      <c r="A20" s="213">
        <f>'Printable version'!A39</f>
        <v>0.59027777777777779</v>
      </c>
      <c r="B20" s="45" t="s">
        <v>33</v>
      </c>
      <c r="C20" s="44" t="str">
        <f>'Printable version'!B39</f>
        <v>Club 1 Player 9</v>
      </c>
      <c r="D20" s="46">
        <f>'Printable version'!C39</f>
        <v>21</v>
      </c>
      <c r="E20" s="47">
        <f>'Printable version'!D39</f>
        <v>218.58407079646017</v>
      </c>
      <c r="F20" s="47">
        <f>'Printable version'!E39</f>
        <v>24</v>
      </c>
      <c r="G20" s="1"/>
      <c r="H20" s="54"/>
      <c r="I20" s="213">
        <f t="shared" si="6"/>
        <v>0.59027777777777779</v>
      </c>
      <c r="J20" s="45" t="s">
        <v>33</v>
      </c>
      <c r="K20" s="44" t="str">
        <f>'Printable version'!H39</f>
        <v>Club 2 Player 9</v>
      </c>
      <c r="L20" s="46">
        <f>'Printable version'!I39</f>
        <v>21</v>
      </c>
      <c r="M20" s="47">
        <f>'Printable version'!J39</f>
        <v>218.58407079646017</v>
      </c>
      <c r="N20" s="47">
        <f>'Printable version'!K39</f>
        <v>24</v>
      </c>
    </row>
    <row r="21" spans="1:14" x14ac:dyDescent="0.55000000000000004">
      <c r="A21" s="213"/>
      <c r="B21" s="48" t="s">
        <v>34</v>
      </c>
      <c r="C21" s="44" t="str">
        <f>'Printable version'!B40</f>
        <v>Club 1 Player 10</v>
      </c>
      <c r="D21" s="46">
        <f>'Printable version'!C40</f>
        <v>22</v>
      </c>
      <c r="E21" s="47">
        <f>'Printable version'!D40</f>
        <v>219.46902654867256</v>
      </c>
      <c r="F21" s="47">
        <f>'Printable version'!E40</f>
        <v>24</v>
      </c>
      <c r="G21" s="1"/>
      <c r="H21" s="54"/>
      <c r="I21" s="213"/>
      <c r="J21" s="48" t="s">
        <v>34</v>
      </c>
      <c r="K21" s="44" t="str">
        <f>'Printable version'!H40</f>
        <v>Club 2 Player 10</v>
      </c>
      <c r="L21" s="46">
        <f>'Printable version'!I40</f>
        <v>22</v>
      </c>
      <c r="M21" s="47">
        <f>'Printable version'!J40</f>
        <v>219.46902654867256</v>
      </c>
      <c r="N21" s="47">
        <f>'Printable version'!K40</f>
        <v>24</v>
      </c>
    </row>
    <row r="22" spans="1:14" x14ac:dyDescent="0.55000000000000004">
      <c r="A22" s="213"/>
      <c r="B22" s="48" t="s">
        <v>39</v>
      </c>
      <c r="C22" s="44" t="str">
        <f t="shared" ref="C22:F23" si="7">K20</f>
        <v>Club 2 Player 9</v>
      </c>
      <c r="D22" s="46">
        <f t="shared" si="7"/>
        <v>21</v>
      </c>
      <c r="E22" s="47">
        <f t="shared" si="7"/>
        <v>218.58407079646017</v>
      </c>
      <c r="F22" s="47">
        <f t="shared" si="7"/>
        <v>24</v>
      </c>
      <c r="G22" s="1"/>
      <c r="H22" s="54"/>
      <c r="I22" s="213"/>
      <c r="J22" s="48" t="s">
        <v>39</v>
      </c>
      <c r="K22" s="44" t="str">
        <f t="shared" ref="K22:N23" si="8">C20</f>
        <v>Club 1 Player 9</v>
      </c>
      <c r="L22" s="46">
        <f t="shared" si="8"/>
        <v>21</v>
      </c>
      <c r="M22" s="47">
        <f t="shared" si="8"/>
        <v>218.58407079646017</v>
      </c>
      <c r="N22" s="47">
        <f t="shared" si="8"/>
        <v>24</v>
      </c>
    </row>
    <row r="23" spans="1:14" x14ac:dyDescent="0.55000000000000004">
      <c r="A23" s="213"/>
      <c r="B23" s="48" t="s">
        <v>40</v>
      </c>
      <c r="C23" s="44" t="str">
        <f t="shared" si="7"/>
        <v>Club 2 Player 10</v>
      </c>
      <c r="D23" s="46">
        <f t="shared" si="7"/>
        <v>22</v>
      </c>
      <c r="E23" s="47">
        <f t="shared" si="7"/>
        <v>219.46902654867256</v>
      </c>
      <c r="F23" s="47">
        <f t="shared" si="7"/>
        <v>24</v>
      </c>
      <c r="G23" s="1"/>
      <c r="H23" s="54"/>
      <c r="I23" s="213"/>
      <c r="J23" s="48" t="s">
        <v>40</v>
      </c>
      <c r="K23" s="44" t="str">
        <f t="shared" si="8"/>
        <v>Club 1 Player 10</v>
      </c>
      <c r="L23" s="46">
        <f t="shared" si="8"/>
        <v>22</v>
      </c>
      <c r="M23" s="47">
        <f t="shared" si="8"/>
        <v>219.46902654867256</v>
      </c>
      <c r="N23" s="47">
        <f t="shared" si="8"/>
        <v>24</v>
      </c>
    </row>
    <row r="24" spans="1:14" ht="21" customHeight="1" x14ac:dyDescent="0.55000000000000004"/>
    <row r="25" spans="1:14" ht="21" customHeight="1" x14ac:dyDescent="0.55000000000000004"/>
    <row r="26" spans="1:14" x14ac:dyDescent="0.55000000000000004">
      <c r="A26" s="101" t="s">
        <v>35</v>
      </c>
      <c r="B26" s="42"/>
      <c r="C26" s="1" t="str">
        <f>'Start sheet'!$B$7</f>
        <v>Club 1</v>
      </c>
      <c r="D26" s="40"/>
      <c r="E26" s="41" t="str">
        <f>'Start sheet'!$K$5</f>
        <v>Blue</v>
      </c>
      <c r="F26" s="41" t="s">
        <v>32</v>
      </c>
      <c r="G26" s="1"/>
      <c r="H26" s="54"/>
      <c r="I26" s="100" t="s">
        <v>35</v>
      </c>
      <c r="J26" s="42"/>
      <c r="K26" s="1" t="str">
        <f>'Start sheet'!$B$8</f>
        <v>Club 2</v>
      </c>
      <c r="L26" s="40"/>
      <c r="M26" s="41" t="str">
        <f>'Start sheet'!$K$5</f>
        <v>Blue</v>
      </c>
      <c r="N26" s="41" t="s">
        <v>32</v>
      </c>
    </row>
    <row r="27" spans="1:14" x14ac:dyDescent="0.55000000000000004">
      <c r="A27" s="48" t="s">
        <v>22</v>
      </c>
      <c r="B27" s="48"/>
      <c r="C27" s="44" t="s">
        <v>2</v>
      </c>
      <c r="D27" s="46" t="s">
        <v>20</v>
      </c>
      <c r="E27" s="47" t="s">
        <v>21</v>
      </c>
      <c r="F27" s="47" t="s">
        <v>29</v>
      </c>
      <c r="G27" s="1"/>
      <c r="H27" s="54"/>
      <c r="I27" s="48" t="str">
        <f t="shared" ref="I27:I28" si="9">A27</f>
        <v>Time</v>
      </c>
      <c r="J27" s="48"/>
      <c r="K27" s="44" t="s">
        <v>2</v>
      </c>
      <c r="L27" s="46" t="s">
        <v>20</v>
      </c>
      <c r="M27" s="47" t="s">
        <v>21</v>
      </c>
      <c r="N27" s="47" t="s">
        <v>29</v>
      </c>
    </row>
    <row r="28" spans="1:14" x14ac:dyDescent="0.55000000000000004">
      <c r="A28" s="213">
        <f>'Printable version'!A41</f>
        <v>0.59722222222222221</v>
      </c>
      <c r="B28" s="45" t="s">
        <v>33</v>
      </c>
      <c r="C28" s="44" t="str">
        <f>'Printable version'!B41</f>
        <v>Club 1 Player 11</v>
      </c>
      <c r="D28" s="46">
        <f>'Printable version'!C41</f>
        <v>23</v>
      </c>
      <c r="E28" s="47">
        <f>'Printable version'!D41</f>
        <v>220.35398230088495</v>
      </c>
      <c r="F28" s="47">
        <f>'Printable version'!E41</f>
        <v>24</v>
      </c>
      <c r="G28" s="1"/>
      <c r="H28" s="54"/>
      <c r="I28" s="213">
        <f t="shared" si="9"/>
        <v>0.59722222222222221</v>
      </c>
      <c r="J28" s="45" t="s">
        <v>33</v>
      </c>
      <c r="K28" s="44" t="str">
        <f>'Printable version'!H41</f>
        <v>Club 2 Player 11</v>
      </c>
      <c r="L28" s="46">
        <f>'Printable version'!I41</f>
        <v>23</v>
      </c>
      <c r="M28" s="47">
        <f>'Printable version'!J41</f>
        <v>220.35398230088495</v>
      </c>
      <c r="N28" s="47">
        <f>'Printable version'!K41</f>
        <v>24</v>
      </c>
    </row>
    <row r="29" spans="1:14" x14ac:dyDescent="0.55000000000000004">
      <c r="A29" s="213"/>
      <c r="B29" s="48" t="s">
        <v>34</v>
      </c>
      <c r="C29" s="44" t="str">
        <f>'Printable version'!B42</f>
        <v>Club 1 Player 12</v>
      </c>
      <c r="D29" s="46">
        <f>'Printable version'!C42</f>
        <v>24</v>
      </c>
      <c r="E29" s="47">
        <f>'Printable version'!D42</f>
        <v>221.23893805309734</v>
      </c>
      <c r="F29" s="47">
        <f>'Printable version'!E42</f>
        <v>24</v>
      </c>
      <c r="G29" s="1"/>
      <c r="H29" s="54"/>
      <c r="I29" s="213"/>
      <c r="J29" s="48" t="s">
        <v>34</v>
      </c>
      <c r="K29" s="44" t="str">
        <f>'Printable version'!H42</f>
        <v>Club 2 Player 12</v>
      </c>
      <c r="L29" s="46">
        <f>'Printable version'!I42</f>
        <v>24</v>
      </c>
      <c r="M29" s="47">
        <f>'Printable version'!J42</f>
        <v>221.23893805309734</v>
      </c>
      <c r="N29" s="47">
        <f>'Printable version'!K42</f>
        <v>24</v>
      </c>
    </row>
    <row r="30" spans="1:14" x14ac:dyDescent="0.55000000000000004">
      <c r="A30" s="213"/>
      <c r="B30" s="48" t="s">
        <v>39</v>
      </c>
      <c r="C30" s="44" t="str">
        <f t="shared" ref="C30:F31" si="10">K28</f>
        <v>Club 2 Player 11</v>
      </c>
      <c r="D30" s="46">
        <f t="shared" si="10"/>
        <v>23</v>
      </c>
      <c r="E30" s="47">
        <f t="shared" si="10"/>
        <v>220.35398230088495</v>
      </c>
      <c r="F30" s="47">
        <f t="shared" si="10"/>
        <v>24</v>
      </c>
      <c r="G30" s="1"/>
      <c r="H30" s="54"/>
      <c r="I30" s="213"/>
      <c r="J30" s="48" t="s">
        <v>39</v>
      </c>
      <c r="K30" s="44" t="str">
        <f t="shared" ref="K30:N31" si="11">C28</f>
        <v>Club 1 Player 11</v>
      </c>
      <c r="L30" s="46">
        <f t="shared" si="11"/>
        <v>23</v>
      </c>
      <c r="M30" s="47">
        <f t="shared" si="11"/>
        <v>220.35398230088495</v>
      </c>
      <c r="N30" s="47">
        <f t="shared" si="11"/>
        <v>24</v>
      </c>
    </row>
    <row r="31" spans="1:14" x14ac:dyDescent="0.55000000000000004">
      <c r="A31" s="213"/>
      <c r="B31" s="48" t="s">
        <v>40</v>
      </c>
      <c r="C31" s="44" t="str">
        <f t="shared" si="10"/>
        <v>Club 2 Player 12</v>
      </c>
      <c r="D31" s="46">
        <f t="shared" si="10"/>
        <v>24</v>
      </c>
      <c r="E31" s="47">
        <f t="shared" si="10"/>
        <v>221.23893805309734</v>
      </c>
      <c r="F31" s="47">
        <f t="shared" si="10"/>
        <v>24</v>
      </c>
      <c r="G31" s="1"/>
      <c r="H31" s="54"/>
      <c r="I31" s="213"/>
      <c r="J31" s="48" t="s">
        <v>40</v>
      </c>
      <c r="K31" s="44" t="str">
        <f t="shared" si="11"/>
        <v>Club 1 Player 12</v>
      </c>
      <c r="L31" s="46">
        <f t="shared" si="11"/>
        <v>24</v>
      </c>
      <c r="M31" s="47">
        <f t="shared" si="11"/>
        <v>221.23893805309734</v>
      </c>
      <c r="N31" s="47">
        <f t="shared" si="11"/>
        <v>24</v>
      </c>
    </row>
    <row r="32" spans="1:14" ht="21" customHeight="1" x14ac:dyDescent="0.55000000000000004"/>
    <row r="33" spans="1:14" ht="21" customHeight="1" x14ac:dyDescent="0.55000000000000004"/>
    <row r="34" spans="1:14" x14ac:dyDescent="0.55000000000000004">
      <c r="A34" s="100" t="s">
        <v>35</v>
      </c>
      <c r="B34" s="2"/>
      <c r="C34" s="1" t="str">
        <f>'Start sheet'!$B$9</f>
        <v>Club 3</v>
      </c>
      <c r="D34" s="39"/>
      <c r="E34" s="41" t="str">
        <f>'Start sheet'!$K$5</f>
        <v>Blue</v>
      </c>
      <c r="F34" s="41" t="s">
        <v>32</v>
      </c>
      <c r="G34" s="1"/>
      <c r="H34" s="54"/>
      <c r="I34" s="100" t="s">
        <v>35</v>
      </c>
      <c r="J34" s="2"/>
      <c r="K34" s="1" t="str">
        <f>'Start sheet'!$B$10</f>
        <v>Club 4</v>
      </c>
      <c r="L34" s="39"/>
      <c r="M34" s="41" t="str">
        <f>'Start sheet'!$K$5</f>
        <v>Blue</v>
      </c>
      <c r="N34" s="41" t="s">
        <v>32</v>
      </c>
    </row>
    <row r="35" spans="1:14" x14ac:dyDescent="0.55000000000000004">
      <c r="A35" s="48" t="s">
        <v>22</v>
      </c>
      <c r="B35" s="48"/>
      <c r="C35" s="44" t="str">
        <f>'Printable version'!B36</f>
        <v>Player</v>
      </c>
      <c r="D35" s="45" t="str">
        <f>'Printable version'!C36</f>
        <v>HI</v>
      </c>
      <c r="E35" s="47" t="str">
        <f>'Printable version'!D36</f>
        <v>CH</v>
      </c>
      <c r="F35" s="47" t="s">
        <v>29</v>
      </c>
      <c r="G35" s="1"/>
      <c r="H35" s="54"/>
      <c r="I35" s="48" t="s">
        <v>22</v>
      </c>
      <c r="J35" s="48"/>
      <c r="K35" s="44" t="str">
        <f>'Printable version'!H36</f>
        <v>Player</v>
      </c>
      <c r="L35" s="45" t="str">
        <f>'Printable version'!I36</f>
        <v>HI</v>
      </c>
      <c r="M35" s="47" t="str">
        <f>'Printable version'!J36</f>
        <v>CH</v>
      </c>
      <c r="N35" s="47" t="s">
        <v>29</v>
      </c>
    </row>
    <row r="36" spans="1:14" x14ac:dyDescent="0.55000000000000004">
      <c r="A36" s="213">
        <f>'Printable version'!A48</f>
        <v>0.60416666666666663</v>
      </c>
      <c r="B36" s="45" t="s">
        <v>33</v>
      </c>
      <c r="C36" s="44" t="str">
        <f>'Printable version'!B48</f>
        <v>Club 3 Player 7</v>
      </c>
      <c r="D36" s="46">
        <f>'Printable version'!C48</f>
        <v>25</v>
      </c>
      <c r="E36" s="47">
        <f>'Printable version'!D48</f>
        <v>222.12389380530973</v>
      </c>
      <c r="F36" s="47">
        <f>'Printable version'!E48</f>
        <v>24</v>
      </c>
      <c r="G36" s="1"/>
      <c r="H36" s="54"/>
      <c r="I36" s="213">
        <f>A36</f>
        <v>0.60416666666666663</v>
      </c>
      <c r="J36" s="45" t="s">
        <v>33</v>
      </c>
      <c r="K36" s="44" t="str">
        <f>'Printable version'!H48</f>
        <v>Club 4 Player 7</v>
      </c>
      <c r="L36" s="46">
        <f>'Printable version'!I48</f>
        <v>25</v>
      </c>
      <c r="M36" s="47">
        <f>'Printable version'!J48</f>
        <v>222.12389380530973</v>
      </c>
      <c r="N36" s="47">
        <f>'Printable version'!K48</f>
        <v>24</v>
      </c>
    </row>
    <row r="37" spans="1:14" x14ac:dyDescent="0.55000000000000004">
      <c r="A37" s="213"/>
      <c r="B37" s="48" t="s">
        <v>34</v>
      </c>
      <c r="C37" s="44" t="str">
        <f>'Printable version'!B49</f>
        <v>Club 3 Player 8</v>
      </c>
      <c r="D37" s="46">
        <f>'Printable version'!C49</f>
        <v>26</v>
      </c>
      <c r="E37" s="47">
        <f>'Printable version'!D49</f>
        <v>223.00884955752213</v>
      </c>
      <c r="F37" s="47">
        <f>'Printable version'!E49</f>
        <v>24</v>
      </c>
      <c r="G37" s="1"/>
      <c r="H37" s="54"/>
      <c r="I37" s="213"/>
      <c r="J37" s="48" t="s">
        <v>34</v>
      </c>
      <c r="K37" s="44" t="str">
        <f>'Printable version'!H49</f>
        <v>Club 4 Player 8</v>
      </c>
      <c r="L37" s="46">
        <f>'Printable version'!I49</f>
        <v>26</v>
      </c>
      <c r="M37" s="47">
        <f>'Printable version'!J49</f>
        <v>223.00884955752213</v>
      </c>
      <c r="N37" s="47">
        <f>'Printable version'!K49</f>
        <v>24</v>
      </c>
    </row>
    <row r="38" spans="1:14" x14ac:dyDescent="0.55000000000000004">
      <c r="A38" s="213"/>
      <c r="B38" s="48" t="s">
        <v>39</v>
      </c>
      <c r="C38" s="44" t="str">
        <f t="shared" ref="C38:F39" si="12">K36</f>
        <v>Club 4 Player 7</v>
      </c>
      <c r="D38" s="46">
        <f t="shared" si="12"/>
        <v>25</v>
      </c>
      <c r="E38" s="47">
        <f t="shared" si="12"/>
        <v>222.12389380530973</v>
      </c>
      <c r="F38" s="47">
        <f t="shared" si="12"/>
        <v>24</v>
      </c>
      <c r="G38" s="1"/>
      <c r="H38" s="54"/>
      <c r="I38" s="213"/>
      <c r="J38" s="48" t="s">
        <v>39</v>
      </c>
      <c r="K38" s="44" t="str">
        <f t="shared" ref="K38:N39" si="13">C36</f>
        <v>Club 3 Player 7</v>
      </c>
      <c r="L38" s="46">
        <f t="shared" si="13"/>
        <v>25</v>
      </c>
      <c r="M38" s="47">
        <f t="shared" si="13"/>
        <v>222.12389380530973</v>
      </c>
      <c r="N38" s="47">
        <f t="shared" si="13"/>
        <v>24</v>
      </c>
    </row>
    <row r="39" spans="1:14" x14ac:dyDescent="0.55000000000000004">
      <c r="A39" s="213"/>
      <c r="B39" s="48" t="s">
        <v>40</v>
      </c>
      <c r="C39" s="44" t="str">
        <f t="shared" si="12"/>
        <v>Club 4 Player 8</v>
      </c>
      <c r="D39" s="46">
        <f t="shared" si="12"/>
        <v>26</v>
      </c>
      <c r="E39" s="47">
        <f t="shared" si="12"/>
        <v>223.00884955752213</v>
      </c>
      <c r="F39" s="47">
        <f t="shared" si="12"/>
        <v>24</v>
      </c>
      <c r="G39" s="1"/>
      <c r="H39" s="54"/>
      <c r="I39" s="213"/>
      <c r="J39" s="48" t="s">
        <v>40</v>
      </c>
      <c r="K39" s="44" t="str">
        <f t="shared" si="13"/>
        <v>Club 3 Player 8</v>
      </c>
      <c r="L39" s="46">
        <f t="shared" si="13"/>
        <v>26</v>
      </c>
      <c r="M39" s="47">
        <f t="shared" si="13"/>
        <v>223.00884955752213</v>
      </c>
      <c r="N39" s="47">
        <f t="shared" si="13"/>
        <v>24</v>
      </c>
    </row>
    <row r="40" spans="1:14" ht="21" customHeight="1" x14ac:dyDescent="0.55000000000000004"/>
    <row r="41" spans="1:14" ht="21" customHeight="1" x14ac:dyDescent="0.55000000000000004"/>
    <row r="42" spans="1:14" x14ac:dyDescent="0.55000000000000004">
      <c r="A42" s="101" t="s">
        <v>35</v>
      </c>
      <c r="B42" s="42"/>
      <c r="C42" s="1" t="str">
        <f>'Start sheet'!$B$9</f>
        <v>Club 3</v>
      </c>
      <c r="D42" s="40"/>
      <c r="E42" s="41" t="str">
        <f>'Start sheet'!$K$5</f>
        <v>Blue</v>
      </c>
      <c r="F42" s="41" t="s">
        <v>32</v>
      </c>
      <c r="G42" s="1"/>
      <c r="H42" s="54"/>
      <c r="I42" s="101" t="s">
        <v>35</v>
      </c>
      <c r="J42" s="42"/>
      <c r="K42" s="1" t="str">
        <f>'Start sheet'!$B$10</f>
        <v>Club 4</v>
      </c>
      <c r="L42" s="40"/>
      <c r="M42" s="41" t="str">
        <f>'Start sheet'!$K$5</f>
        <v>Blue</v>
      </c>
      <c r="N42" s="41" t="s">
        <v>32</v>
      </c>
    </row>
    <row r="43" spans="1:14" x14ac:dyDescent="0.55000000000000004">
      <c r="A43" s="48" t="s">
        <v>22</v>
      </c>
      <c r="B43" s="48"/>
      <c r="C43" s="44" t="s">
        <v>2</v>
      </c>
      <c r="D43" s="46" t="s">
        <v>20</v>
      </c>
      <c r="E43" s="47" t="s">
        <v>21</v>
      </c>
      <c r="F43" s="47" t="s">
        <v>29</v>
      </c>
      <c r="G43" s="1"/>
      <c r="H43" s="54"/>
      <c r="I43" s="48" t="s">
        <v>22</v>
      </c>
      <c r="J43" s="48"/>
      <c r="K43" s="44" t="s">
        <v>2</v>
      </c>
      <c r="L43" s="46" t="s">
        <v>20</v>
      </c>
      <c r="M43" s="47" t="s">
        <v>21</v>
      </c>
      <c r="N43" s="47" t="s">
        <v>29</v>
      </c>
    </row>
    <row r="44" spans="1:14" x14ac:dyDescent="0.55000000000000004">
      <c r="A44" s="213">
        <f>'Printable version'!A50</f>
        <v>0.61111111111111105</v>
      </c>
      <c r="B44" s="45" t="s">
        <v>33</v>
      </c>
      <c r="C44" s="44" t="str">
        <f>'Printable version'!B50</f>
        <v>Club 3 Player 9</v>
      </c>
      <c r="D44" s="46">
        <f>'Printable version'!C50</f>
        <v>27</v>
      </c>
      <c r="E44" s="47">
        <f>'Printable version'!D50</f>
        <v>223.89380530973452</v>
      </c>
      <c r="F44" s="47">
        <f>'Printable version'!E50</f>
        <v>24</v>
      </c>
      <c r="G44" s="1"/>
      <c r="H44" s="54"/>
      <c r="I44" s="213">
        <f>A44</f>
        <v>0.61111111111111105</v>
      </c>
      <c r="J44" s="45" t="s">
        <v>33</v>
      </c>
      <c r="K44" s="44" t="str">
        <f>'Printable version'!H50</f>
        <v>Club 4 Player 9</v>
      </c>
      <c r="L44" s="46">
        <f>'Printable version'!I50</f>
        <v>27</v>
      </c>
      <c r="M44" s="47">
        <f>'Printable version'!J50</f>
        <v>223.89380530973452</v>
      </c>
      <c r="N44" s="47">
        <f>'Printable version'!K50</f>
        <v>24</v>
      </c>
    </row>
    <row r="45" spans="1:14" x14ac:dyDescent="0.55000000000000004">
      <c r="A45" s="213"/>
      <c r="B45" s="48" t="s">
        <v>34</v>
      </c>
      <c r="C45" s="44" t="str">
        <f>'Printable version'!B51</f>
        <v>Club 3 Player 10</v>
      </c>
      <c r="D45" s="46">
        <f>'Printable version'!C51</f>
        <v>28</v>
      </c>
      <c r="E45" s="47">
        <f>'Printable version'!D51</f>
        <v>224.77876106194691</v>
      </c>
      <c r="F45" s="47">
        <f>'Printable version'!E51</f>
        <v>24</v>
      </c>
      <c r="G45" s="1"/>
      <c r="H45" s="54"/>
      <c r="I45" s="213"/>
      <c r="J45" s="48" t="s">
        <v>34</v>
      </c>
      <c r="K45" s="44" t="str">
        <f>'Printable version'!H51</f>
        <v>Club 4 Player 10</v>
      </c>
      <c r="L45" s="46">
        <f>'Printable version'!I51</f>
        <v>28</v>
      </c>
      <c r="M45" s="47">
        <f>'Printable version'!J51</f>
        <v>224.77876106194691</v>
      </c>
      <c r="N45" s="47">
        <f>'Printable version'!K51</f>
        <v>24</v>
      </c>
    </row>
    <row r="46" spans="1:14" x14ac:dyDescent="0.55000000000000004">
      <c r="A46" s="213"/>
      <c r="B46" s="48" t="s">
        <v>39</v>
      </c>
      <c r="C46" s="44" t="str">
        <f t="shared" ref="C46:F47" si="14">K44</f>
        <v>Club 4 Player 9</v>
      </c>
      <c r="D46" s="46">
        <f t="shared" si="14"/>
        <v>27</v>
      </c>
      <c r="E46" s="47">
        <f t="shared" si="14"/>
        <v>223.89380530973452</v>
      </c>
      <c r="F46" s="47">
        <f t="shared" si="14"/>
        <v>24</v>
      </c>
      <c r="G46" s="1"/>
      <c r="H46" s="54"/>
      <c r="I46" s="213"/>
      <c r="J46" s="48" t="s">
        <v>39</v>
      </c>
      <c r="K46" s="44" t="str">
        <f t="shared" ref="K46:N47" si="15">C44</f>
        <v>Club 3 Player 9</v>
      </c>
      <c r="L46" s="46">
        <f t="shared" si="15"/>
        <v>27</v>
      </c>
      <c r="M46" s="47">
        <f t="shared" si="15"/>
        <v>223.89380530973452</v>
      </c>
      <c r="N46" s="47">
        <f t="shared" si="15"/>
        <v>24</v>
      </c>
    </row>
    <row r="47" spans="1:14" x14ac:dyDescent="0.55000000000000004">
      <c r="A47" s="213"/>
      <c r="B47" s="48" t="s">
        <v>40</v>
      </c>
      <c r="C47" s="44" t="str">
        <f t="shared" si="14"/>
        <v>Club 4 Player 10</v>
      </c>
      <c r="D47" s="46">
        <f t="shared" si="14"/>
        <v>28</v>
      </c>
      <c r="E47" s="47">
        <f t="shared" si="14"/>
        <v>224.77876106194691</v>
      </c>
      <c r="F47" s="47">
        <f t="shared" si="14"/>
        <v>24</v>
      </c>
      <c r="G47" s="1"/>
      <c r="H47" s="54"/>
      <c r="I47" s="213"/>
      <c r="J47" s="48" t="s">
        <v>40</v>
      </c>
      <c r="K47" s="44" t="str">
        <f t="shared" si="15"/>
        <v>Club 3 Player 10</v>
      </c>
      <c r="L47" s="46">
        <f t="shared" si="15"/>
        <v>28</v>
      </c>
      <c r="M47" s="47">
        <f t="shared" si="15"/>
        <v>224.77876106194691</v>
      </c>
      <c r="N47" s="47">
        <f t="shared" si="15"/>
        <v>24</v>
      </c>
    </row>
    <row r="48" spans="1:14" ht="21" customHeight="1" x14ac:dyDescent="0.55000000000000004"/>
    <row r="49" spans="1:14" ht="21" customHeight="1" x14ac:dyDescent="0.55000000000000004"/>
    <row r="50" spans="1:14" x14ac:dyDescent="0.55000000000000004">
      <c r="A50" s="101" t="s">
        <v>35</v>
      </c>
      <c r="B50" s="42"/>
      <c r="C50" s="1" t="str">
        <f>'Start sheet'!$B$9</f>
        <v>Club 3</v>
      </c>
      <c r="D50" s="40"/>
      <c r="E50" s="41" t="str">
        <f>'Start sheet'!$K$5</f>
        <v>Blue</v>
      </c>
      <c r="F50" s="41" t="s">
        <v>32</v>
      </c>
      <c r="G50" s="1"/>
      <c r="H50" s="54"/>
      <c r="I50" s="101" t="s">
        <v>35</v>
      </c>
      <c r="J50" s="42"/>
      <c r="K50" s="1" t="str">
        <f>'Start sheet'!$B$10</f>
        <v>Club 4</v>
      </c>
      <c r="L50" s="40"/>
      <c r="M50" s="41" t="str">
        <f>'Start sheet'!$K$5</f>
        <v>Blue</v>
      </c>
      <c r="N50" s="41" t="s">
        <v>32</v>
      </c>
    </row>
    <row r="51" spans="1:14" x14ac:dyDescent="0.55000000000000004">
      <c r="A51" s="48" t="s">
        <v>22</v>
      </c>
      <c r="B51" s="45"/>
      <c r="C51" s="44" t="s">
        <v>2</v>
      </c>
      <c r="D51" s="46" t="s">
        <v>20</v>
      </c>
      <c r="E51" s="47" t="s">
        <v>21</v>
      </c>
      <c r="F51" s="47" t="s">
        <v>29</v>
      </c>
      <c r="G51" s="1"/>
      <c r="H51" s="54"/>
      <c r="I51" s="48" t="s">
        <v>22</v>
      </c>
      <c r="J51" s="45"/>
      <c r="K51" s="44" t="s">
        <v>2</v>
      </c>
      <c r="L51" s="46" t="s">
        <v>20</v>
      </c>
      <c r="M51" s="47" t="s">
        <v>21</v>
      </c>
      <c r="N51" s="47" t="s">
        <v>29</v>
      </c>
    </row>
    <row r="52" spans="1:14" x14ac:dyDescent="0.55000000000000004">
      <c r="A52" s="213">
        <f>'Printable version'!A52</f>
        <v>0.61805555555555547</v>
      </c>
      <c r="B52" s="45" t="s">
        <v>33</v>
      </c>
      <c r="C52" s="44" t="str">
        <f>'Printable version'!B52</f>
        <v>Club 3 Player 11</v>
      </c>
      <c r="D52" s="46">
        <f>'Printable version'!C52</f>
        <v>1</v>
      </c>
      <c r="E52" s="47">
        <f>'Printable version'!D52</f>
        <v>200.88495575221239</v>
      </c>
      <c r="F52" s="47">
        <f>'Printable version'!E52</f>
        <v>24</v>
      </c>
      <c r="G52" s="1"/>
      <c r="H52" s="54"/>
      <c r="I52" s="213">
        <f>A52</f>
        <v>0.61805555555555547</v>
      </c>
      <c r="J52" s="45" t="s">
        <v>33</v>
      </c>
      <c r="K52" s="44" t="str">
        <f>'Printable version'!H52</f>
        <v>Club 4 Player 11</v>
      </c>
      <c r="L52" s="46">
        <f>'Printable version'!I52</f>
        <v>1</v>
      </c>
      <c r="M52" s="47">
        <f>'Printable version'!J52</f>
        <v>200.88495575221239</v>
      </c>
      <c r="N52" s="47">
        <f>'Printable version'!K52</f>
        <v>24</v>
      </c>
    </row>
    <row r="53" spans="1:14" x14ac:dyDescent="0.55000000000000004">
      <c r="A53" s="213"/>
      <c r="B53" s="48" t="s">
        <v>34</v>
      </c>
      <c r="C53" s="44" t="str">
        <f>'Printable version'!B53</f>
        <v>Club 3 Player 12</v>
      </c>
      <c r="D53" s="46">
        <f>'Printable version'!C53</f>
        <v>2</v>
      </c>
      <c r="E53" s="47">
        <f>'Printable version'!D53</f>
        <v>201.76991150442478</v>
      </c>
      <c r="F53" s="47">
        <f>'Printable version'!E53</f>
        <v>24</v>
      </c>
      <c r="G53" s="1"/>
      <c r="H53" s="54"/>
      <c r="I53" s="213"/>
      <c r="J53" s="48" t="s">
        <v>34</v>
      </c>
      <c r="K53" s="44" t="str">
        <f>'Printable version'!H53</f>
        <v>Club 4 Player 12</v>
      </c>
      <c r="L53" s="46">
        <f>'Printable version'!I53</f>
        <v>2</v>
      </c>
      <c r="M53" s="47">
        <f>'Printable version'!J53</f>
        <v>201.76991150442478</v>
      </c>
      <c r="N53" s="47">
        <f>'Printable version'!K53</f>
        <v>24</v>
      </c>
    </row>
    <row r="54" spans="1:14" x14ac:dyDescent="0.55000000000000004">
      <c r="A54" s="213"/>
      <c r="B54" s="48" t="s">
        <v>39</v>
      </c>
      <c r="C54" s="44" t="str">
        <f t="shared" ref="C54:F55" si="16">K52</f>
        <v>Club 4 Player 11</v>
      </c>
      <c r="D54" s="46">
        <f t="shared" si="16"/>
        <v>1</v>
      </c>
      <c r="E54" s="47">
        <f t="shared" si="16"/>
        <v>200.88495575221239</v>
      </c>
      <c r="F54" s="47">
        <f t="shared" si="16"/>
        <v>24</v>
      </c>
      <c r="G54" s="1"/>
      <c r="H54" s="54"/>
      <c r="I54" s="213"/>
      <c r="J54" s="48" t="s">
        <v>39</v>
      </c>
      <c r="K54" s="44" t="str">
        <f t="shared" ref="K54:N55" si="17">C52</f>
        <v>Club 3 Player 11</v>
      </c>
      <c r="L54" s="46">
        <f t="shared" si="17"/>
        <v>1</v>
      </c>
      <c r="M54" s="47">
        <f t="shared" si="17"/>
        <v>200.88495575221239</v>
      </c>
      <c r="N54" s="47">
        <f t="shared" si="17"/>
        <v>24</v>
      </c>
    </row>
    <row r="55" spans="1:14" x14ac:dyDescent="0.55000000000000004">
      <c r="A55" s="213"/>
      <c r="B55" s="48" t="s">
        <v>40</v>
      </c>
      <c r="C55" s="44" t="str">
        <f t="shared" si="16"/>
        <v>Club 4 Player 12</v>
      </c>
      <c r="D55" s="46">
        <f t="shared" si="16"/>
        <v>2</v>
      </c>
      <c r="E55" s="47">
        <f t="shared" si="16"/>
        <v>201.76991150442478</v>
      </c>
      <c r="F55" s="47">
        <f t="shared" si="16"/>
        <v>24</v>
      </c>
      <c r="G55" s="1"/>
      <c r="H55" s="54"/>
      <c r="I55" s="213"/>
      <c r="J55" s="48" t="s">
        <v>40</v>
      </c>
      <c r="K55" s="44" t="str">
        <f t="shared" si="17"/>
        <v>Club 3 Player 12</v>
      </c>
      <c r="L55" s="46">
        <f t="shared" si="17"/>
        <v>2</v>
      </c>
      <c r="M55" s="47">
        <f t="shared" si="17"/>
        <v>201.76991150442478</v>
      </c>
      <c r="N55" s="47">
        <f t="shared" si="17"/>
        <v>24</v>
      </c>
    </row>
    <row r="56" spans="1:14" ht="21" customHeight="1" x14ac:dyDescent="0.55000000000000004"/>
    <row r="57" spans="1:14" ht="21" customHeight="1" x14ac:dyDescent="0.55000000000000004"/>
    <row r="58" spans="1:14" x14ac:dyDescent="0.55000000000000004">
      <c r="A58" s="101" t="s">
        <v>35</v>
      </c>
      <c r="B58" s="42"/>
      <c r="C58" s="1" t="str">
        <f>'Start sheet'!$B$11</f>
        <v>Club 5</v>
      </c>
      <c r="D58" s="40"/>
      <c r="E58" s="41" t="str">
        <f>'Start sheet'!$K$5</f>
        <v>Blue</v>
      </c>
      <c r="F58" s="41" t="s">
        <v>32</v>
      </c>
      <c r="G58" s="1"/>
      <c r="H58" s="54"/>
      <c r="I58" s="101" t="s">
        <v>35</v>
      </c>
      <c r="J58" s="42"/>
      <c r="K58" s="1" t="str">
        <f>'Start sheet'!$B$12</f>
        <v>Club 6</v>
      </c>
      <c r="L58" s="40"/>
      <c r="M58" s="41" t="str">
        <f>'Start sheet'!$K$5</f>
        <v>Blue</v>
      </c>
      <c r="N58" s="41" t="s">
        <v>32</v>
      </c>
    </row>
    <row r="59" spans="1:14" x14ac:dyDescent="0.55000000000000004">
      <c r="A59" s="48" t="s">
        <v>22</v>
      </c>
      <c r="B59" s="45"/>
      <c r="C59" s="44" t="s">
        <v>2</v>
      </c>
      <c r="D59" s="46" t="s">
        <v>20</v>
      </c>
      <c r="E59" s="47" t="s">
        <v>21</v>
      </c>
      <c r="F59" s="47" t="s">
        <v>29</v>
      </c>
      <c r="G59" s="1"/>
      <c r="H59" s="54"/>
      <c r="I59" s="48" t="s">
        <v>22</v>
      </c>
      <c r="J59" s="45"/>
      <c r="K59" s="44" t="s">
        <v>2</v>
      </c>
      <c r="L59" s="46" t="s">
        <v>20</v>
      </c>
      <c r="M59" s="47" t="s">
        <v>21</v>
      </c>
      <c r="N59" s="47" t="s">
        <v>29</v>
      </c>
    </row>
    <row r="60" spans="1:14" x14ac:dyDescent="0.55000000000000004">
      <c r="A60" s="213">
        <f>'Printable version'!A58</f>
        <v>0.62499999999999989</v>
      </c>
      <c r="B60" s="45" t="s">
        <v>33</v>
      </c>
      <c r="C60" s="44" t="str">
        <f>'Printable version'!B58</f>
        <v>Club 5 Player 7</v>
      </c>
      <c r="D60" s="46">
        <f>'Printable version'!C58</f>
        <v>3</v>
      </c>
      <c r="E60" s="47">
        <f>'Printable version'!D58</f>
        <v>202.65486725663717</v>
      </c>
      <c r="F60" s="47">
        <f>'Printable version'!E58</f>
        <v>24</v>
      </c>
      <c r="G60" s="1"/>
      <c r="H60" s="54"/>
      <c r="I60" s="213">
        <f>A60</f>
        <v>0.62499999999999989</v>
      </c>
      <c r="J60" s="45" t="s">
        <v>33</v>
      </c>
      <c r="K60" s="44" t="str">
        <f>'Printable version'!H58</f>
        <v>Club 6 Player 7</v>
      </c>
      <c r="L60" s="46">
        <f>'Printable version'!I58</f>
        <v>3</v>
      </c>
      <c r="M60" s="47">
        <f>'Printable version'!J58</f>
        <v>202.65486725663717</v>
      </c>
      <c r="N60" s="47">
        <f>'Printable version'!K58</f>
        <v>24</v>
      </c>
    </row>
    <row r="61" spans="1:14" x14ac:dyDescent="0.55000000000000004">
      <c r="A61" s="213"/>
      <c r="B61" s="48" t="s">
        <v>34</v>
      </c>
      <c r="C61" s="44" t="str">
        <f>'Printable version'!B59</f>
        <v>Club 5 Player 8</v>
      </c>
      <c r="D61" s="46">
        <f>'Printable version'!C59</f>
        <v>4</v>
      </c>
      <c r="E61" s="47">
        <f>'Printable version'!D59</f>
        <v>203.53982300884957</v>
      </c>
      <c r="F61" s="47">
        <f>'Printable version'!E59</f>
        <v>24</v>
      </c>
      <c r="G61" s="1"/>
      <c r="H61" s="54"/>
      <c r="I61" s="213"/>
      <c r="J61" s="48" t="s">
        <v>34</v>
      </c>
      <c r="K61" s="44" t="str">
        <f>'Printable version'!H59</f>
        <v>Club 6 Player 8</v>
      </c>
      <c r="L61" s="46">
        <f>'Printable version'!I59</f>
        <v>4</v>
      </c>
      <c r="M61" s="47">
        <f>'Printable version'!J59</f>
        <v>203.53982300884957</v>
      </c>
      <c r="N61" s="47">
        <f>'Printable version'!K59</f>
        <v>24</v>
      </c>
    </row>
    <row r="62" spans="1:14" x14ac:dyDescent="0.55000000000000004">
      <c r="A62" s="213"/>
      <c r="B62" s="48" t="s">
        <v>39</v>
      </c>
      <c r="C62" s="44" t="str">
        <f t="shared" ref="C62:C63" si="18">K60</f>
        <v>Club 6 Player 7</v>
      </c>
      <c r="D62" s="46">
        <f t="shared" ref="D62:D63" si="19">L60</f>
        <v>3</v>
      </c>
      <c r="E62" s="47">
        <f t="shared" ref="E62:E63" si="20">M60</f>
        <v>202.65486725663717</v>
      </c>
      <c r="F62" s="47">
        <f t="shared" ref="F62:F63" si="21">N60</f>
        <v>24</v>
      </c>
      <c r="G62" s="1"/>
      <c r="H62" s="54"/>
      <c r="I62" s="213"/>
      <c r="J62" s="48" t="s">
        <v>39</v>
      </c>
      <c r="K62" s="44" t="str">
        <f t="shared" ref="K62:K63" si="22">C60</f>
        <v>Club 5 Player 7</v>
      </c>
      <c r="L62" s="46">
        <f t="shared" ref="L62:L63" si="23">D60</f>
        <v>3</v>
      </c>
      <c r="M62" s="47">
        <f t="shared" ref="M62:M63" si="24">E60</f>
        <v>202.65486725663717</v>
      </c>
      <c r="N62" s="47">
        <f t="shared" ref="N62:N63" si="25">F60</f>
        <v>24</v>
      </c>
    </row>
    <row r="63" spans="1:14" x14ac:dyDescent="0.55000000000000004">
      <c r="A63" s="213"/>
      <c r="B63" s="48" t="s">
        <v>40</v>
      </c>
      <c r="C63" s="44" t="str">
        <f t="shared" si="18"/>
        <v>Club 6 Player 8</v>
      </c>
      <c r="D63" s="46">
        <f t="shared" si="19"/>
        <v>4</v>
      </c>
      <c r="E63" s="47">
        <f t="shared" si="20"/>
        <v>203.53982300884957</v>
      </c>
      <c r="F63" s="47">
        <f t="shared" si="21"/>
        <v>24</v>
      </c>
      <c r="G63" s="1"/>
      <c r="H63" s="54"/>
      <c r="I63" s="213"/>
      <c r="J63" s="48" t="s">
        <v>40</v>
      </c>
      <c r="K63" s="44" t="str">
        <f t="shared" si="22"/>
        <v>Club 5 Player 8</v>
      </c>
      <c r="L63" s="46">
        <f t="shared" si="23"/>
        <v>4</v>
      </c>
      <c r="M63" s="47">
        <f t="shared" si="24"/>
        <v>203.53982300884957</v>
      </c>
      <c r="N63" s="47">
        <f t="shared" si="25"/>
        <v>24</v>
      </c>
    </row>
  </sheetData>
  <mergeCells count="16">
    <mergeCell ref="A52:A55"/>
    <mergeCell ref="I52:I55"/>
    <mergeCell ref="A60:A63"/>
    <mergeCell ref="I60:I63"/>
    <mergeCell ref="A28:A31"/>
    <mergeCell ref="I28:I31"/>
    <mergeCell ref="A36:A39"/>
    <mergeCell ref="I36:I39"/>
    <mergeCell ref="A44:A47"/>
    <mergeCell ref="I44:I47"/>
    <mergeCell ref="A4:A7"/>
    <mergeCell ref="I4:I7"/>
    <mergeCell ref="A12:A15"/>
    <mergeCell ref="I12:I15"/>
    <mergeCell ref="A20:A23"/>
    <mergeCell ref="I20:I23"/>
  </mergeCells>
  <pageMargins left="0.23622047244094488" right="0.23622047244094488" top="0.3543307086614173" bottom="0.3543307086614173" header="0" footer="0"/>
  <pageSetup paperSize="9" scale="78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AE816-62A1-48B6-A282-67EE81E3185F}">
  <sheetPr>
    <pageSetUpPr fitToPage="1"/>
  </sheetPr>
  <dimension ref="A2:N63"/>
  <sheetViews>
    <sheetView tabSelected="1" workbookViewId="0">
      <selection activeCell="G20" sqref="G20"/>
    </sheetView>
  </sheetViews>
  <sheetFormatPr defaultRowHeight="14.4" x14ac:dyDescent="0.55000000000000004"/>
  <cols>
    <col min="2" max="2" width="3" customWidth="1"/>
    <col min="3" max="3" width="26.62890625" customWidth="1"/>
    <col min="4" max="4" width="5.15625" customWidth="1"/>
    <col min="5" max="5" width="5.7890625" style="218" customWidth="1"/>
    <col min="6" max="6" width="6.1015625" style="218" customWidth="1"/>
    <col min="7" max="7" width="3.7890625" customWidth="1"/>
    <col min="8" max="8" width="3.5234375" customWidth="1"/>
    <col min="10" max="10" width="2.7890625" customWidth="1"/>
    <col min="11" max="11" width="26.5234375" customWidth="1"/>
    <col min="12" max="12" width="6.5234375" customWidth="1"/>
    <col min="13" max="13" width="5.7890625" style="218" customWidth="1"/>
    <col min="14" max="14" width="5.47265625" style="218" customWidth="1"/>
  </cols>
  <sheetData>
    <row r="2" spans="1:14" x14ac:dyDescent="0.55000000000000004">
      <c r="A2" s="101" t="s">
        <v>35</v>
      </c>
      <c r="B2" s="42"/>
      <c r="C2" s="1" t="str">
        <f>'Start sheet'!$B$11</f>
        <v>Club 5</v>
      </c>
      <c r="D2" s="40"/>
      <c r="E2" s="41" t="str">
        <f>'Start sheet'!$K$5</f>
        <v>Blue</v>
      </c>
      <c r="F2" s="41" t="s">
        <v>32</v>
      </c>
      <c r="G2" s="1"/>
      <c r="H2" s="54"/>
      <c r="I2" s="100" t="s">
        <v>35</v>
      </c>
      <c r="J2" s="42"/>
      <c r="K2" s="1" t="str">
        <f>'Start sheet'!$B$12</f>
        <v>Club 6</v>
      </c>
      <c r="L2" s="40"/>
      <c r="M2" s="41" t="str">
        <f>'Start sheet'!$K$5</f>
        <v>Blue</v>
      </c>
      <c r="N2" s="41" t="s">
        <v>32</v>
      </c>
    </row>
    <row r="3" spans="1:14" x14ac:dyDescent="0.55000000000000004">
      <c r="A3" s="48" t="s">
        <v>22</v>
      </c>
      <c r="B3" s="48"/>
      <c r="C3" s="44" t="s">
        <v>2</v>
      </c>
      <c r="D3" s="46" t="s">
        <v>20</v>
      </c>
      <c r="E3" s="47" t="s">
        <v>21</v>
      </c>
      <c r="F3" s="47" t="s">
        <v>29</v>
      </c>
      <c r="G3" s="1"/>
      <c r="H3" s="54"/>
      <c r="I3" s="48" t="str">
        <f t="shared" ref="I3:I4" si="0">A3</f>
        <v>Time</v>
      </c>
      <c r="J3" s="48"/>
      <c r="K3" s="44" t="s">
        <v>2</v>
      </c>
      <c r="L3" s="46" t="s">
        <v>20</v>
      </c>
      <c r="M3" s="47" t="s">
        <v>21</v>
      </c>
      <c r="N3" s="47" t="s">
        <v>29</v>
      </c>
    </row>
    <row r="4" spans="1:14" x14ac:dyDescent="0.55000000000000004">
      <c r="A4" s="214">
        <f>'Printable version'!A60</f>
        <v>0.63194444444444431</v>
      </c>
      <c r="B4" s="45" t="s">
        <v>33</v>
      </c>
      <c r="C4" s="44" t="str">
        <f>'Printable version'!B60</f>
        <v>Club 5 Player 9</v>
      </c>
      <c r="D4" s="46">
        <f>'Printable version'!C60</f>
        <v>5</v>
      </c>
      <c r="E4" s="47">
        <f>'Printable version'!D60</f>
        <v>204.42477876106196</v>
      </c>
      <c r="F4" s="47">
        <f>'Printable version'!E60</f>
        <v>24</v>
      </c>
      <c r="G4" s="1"/>
      <c r="H4" s="54"/>
      <c r="I4" s="213">
        <f t="shared" si="0"/>
        <v>0.63194444444444431</v>
      </c>
      <c r="J4" s="45" t="s">
        <v>33</v>
      </c>
      <c r="K4" s="44" t="str">
        <f>'Printable version'!H60</f>
        <v>Club 6 Player 9</v>
      </c>
      <c r="L4" s="46">
        <f>'Printable version'!I60</f>
        <v>5</v>
      </c>
      <c r="M4" s="47">
        <f>'Printable version'!J60</f>
        <v>204.42477876106196</v>
      </c>
      <c r="N4" s="47">
        <f>'Printable version'!K60</f>
        <v>24</v>
      </c>
    </row>
    <row r="5" spans="1:14" x14ac:dyDescent="0.55000000000000004">
      <c r="A5" s="215"/>
      <c r="B5" s="48" t="s">
        <v>34</v>
      </c>
      <c r="C5" s="44" t="str">
        <f>'Printable version'!B61</f>
        <v>Club 5 Player 10</v>
      </c>
      <c r="D5" s="46">
        <f>'Printable version'!C61</f>
        <v>6</v>
      </c>
      <c r="E5" s="47">
        <f>'Printable version'!D61</f>
        <v>205.30973451327435</v>
      </c>
      <c r="F5" s="47">
        <f>'Printable version'!E61</f>
        <v>24</v>
      </c>
      <c r="G5" s="1"/>
      <c r="H5" s="54"/>
      <c r="I5" s="213"/>
      <c r="J5" s="48" t="s">
        <v>34</v>
      </c>
      <c r="K5" s="44" t="str">
        <f>'Printable version'!H61</f>
        <v>Club 6 Player 10</v>
      </c>
      <c r="L5" s="46">
        <f>'Printable version'!I61</f>
        <v>6</v>
      </c>
      <c r="M5" s="47">
        <f>'Printable version'!J61</f>
        <v>205.30973451327435</v>
      </c>
      <c r="N5" s="47">
        <f>'Printable version'!K61</f>
        <v>24</v>
      </c>
    </row>
    <row r="6" spans="1:14" x14ac:dyDescent="0.55000000000000004">
      <c r="A6" s="215"/>
      <c r="B6" s="48" t="s">
        <v>39</v>
      </c>
      <c r="C6" s="61" t="str">
        <f t="shared" ref="C6:F7" si="1">K4</f>
        <v>Club 6 Player 9</v>
      </c>
      <c r="D6" s="59">
        <f t="shared" si="1"/>
        <v>5</v>
      </c>
      <c r="E6" s="47">
        <f t="shared" si="1"/>
        <v>204.42477876106196</v>
      </c>
      <c r="F6" s="60">
        <f t="shared" si="1"/>
        <v>24</v>
      </c>
      <c r="G6" s="1"/>
      <c r="H6" s="54"/>
      <c r="I6" s="213"/>
      <c r="J6" s="48" t="s">
        <v>39</v>
      </c>
      <c r="K6" s="44" t="str">
        <f t="shared" ref="K6:N7" si="2">C4</f>
        <v>Club 5 Player 9</v>
      </c>
      <c r="L6" s="46">
        <f t="shared" si="2"/>
        <v>5</v>
      </c>
      <c r="M6" s="47">
        <f t="shared" si="2"/>
        <v>204.42477876106196</v>
      </c>
      <c r="N6" s="47">
        <f t="shared" si="2"/>
        <v>24</v>
      </c>
    </row>
    <row r="7" spans="1:14" x14ac:dyDescent="0.55000000000000004">
      <c r="A7" s="216"/>
      <c r="B7" s="48" t="s">
        <v>40</v>
      </c>
      <c r="C7" s="61" t="str">
        <f t="shared" si="1"/>
        <v>Club 6 Player 10</v>
      </c>
      <c r="D7" s="59">
        <f t="shared" si="1"/>
        <v>6</v>
      </c>
      <c r="E7" s="47">
        <f t="shared" si="1"/>
        <v>205.30973451327435</v>
      </c>
      <c r="F7" s="60">
        <f t="shared" si="1"/>
        <v>24</v>
      </c>
      <c r="G7" s="1"/>
      <c r="H7" s="54"/>
      <c r="I7" s="213"/>
      <c r="J7" s="48" t="s">
        <v>40</v>
      </c>
      <c r="K7" s="44" t="str">
        <f t="shared" si="2"/>
        <v>Club 5 Player 10</v>
      </c>
      <c r="L7" s="46">
        <f t="shared" si="2"/>
        <v>6</v>
      </c>
      <c r="M7" s="47">
        <f t="shared" si="2"/>
        <v>205.30973451327435</v>
      </c>
      <c r="N7" s="47">
        <f t="shared" si="2"/>
        <v>24</v>
      </c>
    </row>
    <row r="8" spans="1:14" ht="21" customHeight="1" x14ac:dyDescent="0.55000000000000004"/>
    <row r="9" spans="1:14" ht="21" customHeight="1" x14ac:dyDescent="0.55000000000000004"/>
    <row r="10" spans="1:14" x14ac:dyDescent="0.55000000000000004">
      <c r="A10" s="101" t="s">
        <v>35</v>
      </c>
      <c r="B10" s="2"/>
      <c r="C10" s="1" t="str">
        <f>'Start sheet'!$B$11</f>
        <v>Club 5</v>
      </c>
      <c r="D10" s="39"/>
      <c r="E10" s="41" t="str">
        <f>'Start sheet'!$K$5</f>
        <v>Blue</v>
      </c>
      <c r="F10" s="41" t="s">
        <v>32</v>
      </c>
      <c r="G10" s="1"/>
      <c r="H10" s="54"/>
      <c r="I10" s="100" t="s">
        <v>35</v>
      </c>
      <c r="J10" s="2"/>
      <c r="K10" s="1" t="str">
        <f>'Start sheet'!$B$12</f>
        <v>Club 6</v>
      </c>
      <c r="L10" s="39"/>
      <c r="M10" s="41" t="str">
        <f>'Start sheet'!$K$5</f>
        <v>Blue</v>
      </c>
      <c r="N10" s="41" t="s">
        <v>32</v>
      </c>
    </row>
    <row r="11" spans="1:14" x14ac:dyDescent="0.55000000000000004">
      <c r="A11" s="48" t="s">
        <v>22</v>
      </c>
      <c r="B11" s="48"/>
      <c r="C11" s="44" t="str">
        <f>'Printable version'!B26</f>
        <v>Player</v>
      </c>
      <c r="D11" s="45" t="str">
        <f>'Printable version'!C26</f>
        <v>HI</v>
      </c>
      <c r="E11" s="47" t="str">
        <f>'Printable version'!D26</f>
        <v>CH</v>
      </c>
      <c r="F11" s="47" t="s">
        <v>29</v>
      </c>
      <c r="G11" s="1"/>
      <c r="H11" s="54"/>
      <c r="I11" s="48">
        <f t="shared" ref="I11" si="3">A19</f>
        <v>0</v>
      </c>
      <c r="J11" s="48"/>
      <c r="K11" s="44" t="str">
        <f>'Printable version'!H26</f>
        <v>Player</v>
      </c>
      <c r="L11" s="45" t="str">
        <f>'Printable version'!I26</f>
        <v>HI</v>
      </c>
      <c r="M11" s="47" t="str">
        <f>'Printable version'!J26</f>
        <v>CH</v>
      </c>
      <c r="N11" s="47" t="s">
        <v>29</v>
      </c>
    </row>
    <row r="12" spans="1:14" x14ac:dyDescent="0.55000000000000004">
      <c r="A12" s="213">
        <f>'Printable version'!A62</f>
        <v>0.63888888888888873</v>
      </c>
      <c r="B12" s="45" t="s">
        <v>33</v>
      </c>
      <c r="C12" s="44" t="str">
        <f>'Printable version'!B62</f>
        <v>Club 5 Player 11</v>
      </c>
      <c r="D12" s="46">
        <f>'Printable version'!C62</f>
        <v>7</v>
      </c>
      <c r="E12" s="47">
        <f>'Printable version'!D62</f>
        <v>206.19469026548671</v>
      </c>
      <c r="F12" s="47">
        <f>'Printable version'!E62</f>
        <v>24</v>
      </c>
      <c r="G12" s="1"/>
      <c r="H12" s="54"/>
      <c r="I12" s="213">
        <f>A12</f>
        <v>0.63888888888888873</v>
      </c>
      <c r="J12" s="45" t="s">
        <v>33</v>
      </c>
      <c r="K12" s="44" t="str">
        <f>'Printable version'!H62</f>
        <v>Club 6 Player 11</v>
      </c>
      <c r="L12" s="46">
        <f>'Printable version'!I62</f>
        <v>7</v>
      </c>
      <c r="M12" s="47">
        <f>'Printable version'!J62</f>
        <v>206.19469026548671</v>
      </c>
      <c r="N12" s="47">
        <f>'Printable version'!K62</f>
        <v>24</v>
      </c>
    </row>
    <row r="13" spans="1:14" x14ac:dyDescent="0.55000000000000004">
      <c r="A13" s="213"/>
      <c r="B13" s="48" t="s">
        <v>34</v>
      </c>
      <c r="C13" s="44" t="str">
        <f>'Printable version'!B63</f>
        <v>Club 5 Player 12</v>
      </c>
      <c r="D13" s="46">
        <f>'Printable version'!C63</f>
        <v>8</v>
      </c>
      <c r="E13" s="47">
        <f>'Printable version'!D63</f>
        <v>207.0796460176991</v>
      </c>
      <c r="F13" s="47">
        <f>'Printable version'!E63</f>
        <v>24</v>
      </c>
      <c r="G13" s="1"/>
      <c r="H13" s="54"/>
      <c r="I13" s="213"/>
      <c r="J13" s="48" t="s">
        <v>34</v>
      </c>
      <c r="K13" s="44" t="str">
        <f>'Printable version'!H63</f>
        <v>Club 6 Player 12</v>
      </c>
      <c r="L13" s="46">
        <f>'Printable version'!I63</f>
        <v>8</v>
      </c>
      <c r="M13" s="47">
        <f>'Printable version'!J63</f>
        <v>207.0796460176991</v>
      </c>
      <c r="N13" s="47">
        <f>'Printable version'!K63</f>
        <v>24</v>
      </c>
    </row>
    <row r="14" spans="1:14" x14ac:dyDescent="0.55000000000000004">
      <c r="A14" s="213"/>
      <c r="B14" s="48" t="s">
        <v>39</v>
      </c>
      <c r="C14" s="44" t="str">
        <f t="shared" ref="C14:F15" si="4">K12</f>
        <v>Club 6 Player 11</v>
      </c>
      <c r="D14" s="46">
        <f t="shared" si="4"/>
        <v>7</v>
      </c>
      <c r="E14" s="47">
        <f t="shared" si="4"/>
        <v>206.19469026548671</v>
      </c>
      <c r="F14" s="47">
        <f t="shared" si="4"/>
        <v>24</v>
      </c>
      <c r="G14" s="1"/>
      <c r="H14" s="54"/>
      <c r="I14" s="213"/>
      <c r="J14" s="48" t="s">
        <v>39</v>
      </c>
      <c r="K14" s="44" t="str">
        <f t="shared" ref="K14:N15" si="5">C12</f>
        <v>Club 5 Player 11</v>
      </c>
      <c r="L14" s="46">
        <f t="shared" si="5"/>
        <v>7</v>
      </c>
      <c r="M14" s="47">
        <f t="shared" si="5"/>
        <v>206.19469026548671</v>
      </c>
      <c r="N14" s="47">
        <f t="shared" si="5"/>
        <v>24</v>
      </c>
    </row>
    <row r="15" spans="1:14" x14ac:dyDescent="0.55000000000000004">
      <c r="A15" s="213"/>
      <c r="B15" s="48" t="s">
        <v>40</v>
      </c>
      <c r="C15" s="44" t="str">
        <f t="shared" si="4"/>
        <v>Club 6 Player 12</v>
      </c>
      <c r="D15" s="46">
        <f t="shared" si="4"/>
        <v>8</v>
      </c>
      <c r="E15" s="47">
        <f t="shared" si="4"/>
        <v>207.0796460176991</v>
      </c>
      <c r="F15" s="47">
        <f t="shared" si="4"/>
        <v>24</v>
      </c>
      <c r="G15" s="1"/>
      <c r="H15" s="54"/>
      <c r="I15" s="213"/>
      <c r="J15" s="48" t="s">
        <v>40</v>
      </c>
      <c r="K15" s="44" t="str">
        <f t="shared" si="5"/>
        <v>Club 5 Player 12</v>
      </c>
      <c r="L15" s="46">
        <f t="shared" si="5"/>
        <v>8</v>
      </c>
      <c r="M15" s="47">
        <f t="shared" si="5"/>
        <v>207.0796460176991</v>
      </c>
      <c r="N15" s="47">
        <f t="shared" si="5"/>
        <v>24</v>
      </c>
    </row>
    <row r="16" spans="1:14" ht="21" customHeight="1" x14ac:dyDescent="0.55000000000000004"/>
    <row r="17" spans="1:14" ht="21" customHeight="1" x14ac:dyDescent="0.55000000000000004"/>
    <row r="18" spans="1:14" x14ac:dyDescent="0.55000000000000004">
      <c r="A18" s="101"/>
      <c r="B18" s="42"/>
      <c r="C18" s="1"/>
      <c r="D18" s="40"/>
      <c r="E18" s="41"/>
      <c r="F18" s="41"/>
      <c r="G18" s="1"/>
      <c r="H18" s="1"/>
      <c r="I18" s="2"/>
      <c r="J18" s="42"/>
      <c r="K18" s="1"/>
      <c r="L18" s="40"/>
      <c r="M18" s="41"/>
      <c r="N18" s="41"/>
    </row>
    <row r="19" spans="1:14" x14ac:dyDescent="0.55000000000000004">
      <c r="A19" s="42"/>
      <c r="B19" s="42"/>
      <c r="C19" s="1"/>
      <c r="D19" s="40"/>
      <c r="E19" s="41"/>
      <c r="F19" s="41"/>
      <c r="G19" s="1"/>
      <c r="H19" s="1"/>
      <c r="I19" s="42"/>
      <c r="J19" s="42"/>
      <c r="K19" s="1"/>
      <c r="L19" s="40"/>
      <c r="M19" s="41"/>
      <c r="N19" s="41"/>
    </row>
    <row r="20" spans="1:14" x14ac:dyDescent="0.55000000000000004">
      <c r="A20" s="217"/>
      <c r="B20" s="39"/>
      <c r="C20" s="1"/>
      <c r="D20" s="40"/>
      <c r="E20" s="41"/>
      <c r="F20" s="41"/>
      <c r="G20" s="1"/>
      <c r="H20" s="1"/>
      <c r="I20" s="217"/>
      <c r="J20" s="39"/>
      <c r="K20" s="1"/>
      <c r="L20" s="40"/>
      <c r="M20" s="41"/>
      <c r="N20" s="41"/>
    </row>
    <row r="21" spans="1:14" x14ac:dyDescent="0.55000000000000004">
      <c r="A21" s="217"/>
      <c r="B21" s="42"/>
      <c r="C21" s="1"/>
      <c r="D21" s="40"/>
      <c r="E21" s="41"/>
      <c r="F21" s="41"/>
      <c r="G21" s="1"/>
      <c r="H21" s="1"/>
      <c r="I21" s="217"/>
      <c r="J21" s="42"/>
      <c r="K21" s="1"/>
      <c r="L21" s="40"/>
      <c r="M21" s="41"/>
      <c r="N21" s="41"/>
    </row>
    <row r="22" spans="1:14" x14ac:dyDescent="0.55000000000000004">
      <c r="A22" s="217"/>
      <c r="B22" s="42"/>
      <c r="C22" s="1"/>
      <c r="D22" s="40"/>
      <c r="E22" s="41"/>
      <c r="F22" s="41"/>
      <c r="G22" s="1"/>
      <c r="H22" s="1"/>
      <c r="I22" s="217"/>
      <c r="J22" s="42"/>
      <c r="K22" s="1"/>
      <c r="L22" s="40"/>
      <c r="M22" s="41"/>
      <c r="N22" s="41"/>
    </row>
    <row r="23" spans="1:14" x14ac:dyDescent="0.55000000000000004">
      <c r="A23" s="217"/>
      <c r="B23" s="42"/>
      <c r="C23" s="1"/>
      <c r="D23" s="40"/>
      <c r="E23" s="41"/>
      <c r="F23" s="41"/>
      <c r="G23" s="1"/>
      <c r="H23" s="1"/>
      <c r="I23" s="217"/>
      <c r="J23" s="42"/>
      <c r="K23" s="1"/>
      <c r="L23" s="40"/>
      <c r="M23" s="41"/>
      <c r="N23" s="41"/>
    </row>
    <row r="24" spans="1:14" ht="21" customHeight="1" x14ac:dyDescent="0.55000000000000004"/>
    <row r="25" spans="1:14" ht="21" customHeight="1" x14ac:dyDescent="0.55000000000000004"/>
    <row r="26" spans="1:14" x14ac:dyDescent="0.55000000000000004">
      <c r="A26" s="101"/>
      <c r="B26" s="42"/>
      <c r="C26" s="1"/>
      <c r="D26" s="40"/>
      <c r="E26" s="41"/>
      <c r="F26" s="41"/>
      <c r="G26" s="1"/>
      <c r="H26" s="1"/>
      <c r="I26" s="100"/>
      <c r="J26" s="42"/>
      <c r="K26" s="1"/>
      <c r="L26" s="40"/>
      <c r="M26" s="41"/>
      <c r="N26" s="41"/>
    </row>
    <row r="27" spans="1:14" x14ac:dyDescent="0.55000000000000004">
      <c r="A27" s="42"/>
      <c r="B27" s="42"/>
      <c r="C27" s="1"/>
      <c r="D27" s="40"/>
      <c r="E27" s="41"/>
      <c r="F27" s="41"/>
      <c r="G27" s="1"/>
      <c r="H27" s="1"/>
      <c r="I27" s="42"/>
      <c r="J27" s="42"/>
      <c r="K27" s="1"/>
      <c r="L27" s="40"/>
      <c r="M27" s="41"/>
      <c r="N27" s="41"/>
    </row>
    <row r="28" spans="1:14" x14ac:dyDescent="0.55000000000000004">
      <c r="A28" s="217"/>
      <c r="B28" s="39"/>
      <c r="C28" s="1"/>
      <c r="D28" s="40"/>
      <c r="E28" s="41"/>
      <c r="F28" s="41"/>
      <c r="G28" s="1"/>
      <c r="H28" s="1"/>
      <c r="I28" s="217"/>
      <c r="J28" s="39"/>
      <c r="K28" s="1"/>
      <c r="L28" s="40"/>
      <c r="M28" s="41"/>
      <c r="N28" s="41"/>
    </row>
    <row r="29" spans="1:14" x14ac:dyDescent="0.55000000000000004">
      <c r="A29" s="217"/>
      <c r="B29" s="42"/>
      <c r="C29" s="1"/>
      <c r="D29" s="40"/>
      <c r="E29" s="41"/>
      <c r="F29" s="41"/>
      <c r="G29" s="1"/>
      <c r="H29" s="1"/>
      <c r="I29" s="217"/>
      <c r="J29" s="42"/>
      <c r="K29" s="1"/>
      <c r="L29" s="40"/>
      <c r="M29" s="41"/>
      <c r="N29" s="41"/>
    </row>
    <row r="30" spans="1:14" x14ac:dyDescent="0.55000000000000004">
      <c r="A30" s="217"/>
      <c r="B30" s="42"/>
      <c r="C30" s="1"/>
      <c r="D30" s="40"/>
      <c r="E30" s="41"/>
      <c r="F30" s="41"/>
      <c r="G30" s="1"/>
      <c r="H30" s="1"/>
      <c r="I30" s="217"/>
      <c r="J30" s="42"/>
      <c r="K30" s="1"/>
      <c r="L30" s="40"/>
      <c r="M30" s="41"/>
      <c r="N30" s="41"/>
    </row>
    <row r="31" spans="1:14" x14ac:dyDescent="0.55000000000000004">
      <c r="A31" s="217"/>
      <c r="B31" s="42"/>
      <c r="C31" s="1"/>
      <c r="D31" s="40"/>
      <c r="E31" s="41"/>
      <c r="F31" s="41"/>
      <c r="G31" s="1"/>
      <c r="H31" s="1"/>
      <c r="I31" s="217"/>
      <c r="J31" s="42"/>
      <c r="K31" s="1"/>
      <c r="L31" s="40"/>
      <c r="M31" s="41"/>
      <c r="N31" s="41"/>
    </row>
    <row r="32" spans="1:14" ht="21" customHeight="1" x14ac:dyDescent="0.55000000000000004"/>
    <row r="33" spans="1:14" ht="21" customHeight="1" x14ac:dyDescent="0.55000000000000004"/>
    <row r="34" spans="1:14" x14ac:dyDescent="0.55000000000000004">
      <c r="A34" s="100"/>
      <c r="B34" s="2"/>
      <c r="C34" s="1"/>
      <c r="D34" s="39"/>
      <c r="E34" s="41"/>
      <c r="F34" s="41"/>
      <c r="G34" s="1"/>
      <c r="H34" s="1"/>
      <c r="I34" s="100"/>
      <c r="J34" s="2"/>
      <c r="K34" s="1"/>
      <c r="L34" s="39"/>
      <c r="M34" s="41"/>
      <c r="N34" s="41"/>
    </row>
    <row r="35" spans="1:14" x14ac:dyDescent="0.55000000000000004">
      <c r="A35" s="42"/>
      <c r="B35" s="42"/>
      <c r="C35" s="1"/>
      <c r="D35" s="39"/>
      <c r="E35" s="41"/>
      <c r="F35" s="41"/>
      <c r="G35" s="1"/>
      <c r="H35" s="1"/>
      <c r="I35" s="42"/>
      <c r="J35" s="42"/>
      <c r="K35" s="1"/>
      <c r="L35" s="39"/>
      <c r="M35" s="41"/>
      <c r="N35" s="41"/>
    </row>
    <row r="36" spans="1:14" x14ac:dyDescent="0.55000000000000004">
      <c r="A36" s="217"/>
      <c r="B36" s="39"/>
      <c r="C36" s="1"/>
      <c r="D36" s="40"/>
      <c r="E36" s="41"/>
      <c r="F36" s="41"/>
      <c r="G36" s="1"/>
      <c r="H36" s="1"/>
      <c r="I36" s="217"/>
      <c r="J36" s="39"/>
      <c r="K36" s="1"/>
      <c r="L36" s="40"/>
      <c r="M36" s="41"/>
      <c r="N36" s="41"/>
    </row>
    <row r="37" spans="1:14" x14ac:dyDescent="0.55000000000000004">
      <c r="A37" s="217"/>
      <c r="B37" s="42"/>
      <c r="C37" s="1"/>
      <c r="D37" s="40"/>
      <c r="E37" s="41"/>
      <c r="F37" s="41"/>
      <c r="G37" s="1"/>
      <c r="H37" s="1"/>
      <c r="I37" s="217"/>
      <c r="J37" s="42"/>
      <c r="K37" s="1"/>
      <c r="L37" s="40"/>
      <c r="M37" s="41"/>
      <c r="N37" s="41"/>
    </row>
    <row r="38" spans="1:14" x14ac:dyDescent="0.55000000000000004">
      <c r="A38" s="217"/>
      <c r="B38" s="42"/>
      <c r="C38" s="1"/>
      <c r="D38" s="40"/>
      <c r="E38" s="41"/>
      <c r="F38" s="41"/>
      <c r="G38" s="1"/>
      <c r="H38" s="1"/>
      <c r="I38" s="217"/>
      <c r="J38" s="42"/>
      <c r="K38" s="1"/>
      <c r="L38" s="40"/>
      <c r="M38" s="41"/>
      <c r="N38" s="41"/>
    </row>
    <row r="39" spans="1:14" x14ac:dyDescent="0.55000000000000004">
      <c r="A39" s="217"/>
      <c r="B39" s="42"/>
      <c r="C39" s="1"/>
      <c r="D39" s="40"/>
      <c r="E39" s="41"/>
      <c r="F39" s="41"/>
      <c r="G39" s="1"/>
      <c r="H39" s="1"/>
      <c r="I39" s="217"/>
      <c r="J39" s="42"/>
      <c r="K39" s="1"/>
      <c r="L39" s="40"/>
      <c r="M39" s="41"/>
      <c r="N39" s="41"/>
    </row>
    <row r="40" spans="1:14" ht="21" customHeight="1" x14ac:dyDescent="0.55000000000000004"/>
    <row r="41" spans="1:14" ht="21" customHeight="1" x14ac:dyDescent="0.55000000000000004"/>
    <row r="42" spans="1:14" x14ac:dyDescent="0.55000000000000004">
      <c r="A42" s="101"/>
      <c r="B42" s="42"/>
      <c r="C42" s="1"/>
      <c r="D42" s="40"/>
      <c r="E42" s="41"/>
      <c r="F42" s="41"/>
      <c r="G42" s="1"/>
      <c r="H42" s="1"/>
      <c r="I42" s="101"/>
      <c r="J42" s="42"/>
      <c r="K42" s="1"/>
      <c r="L42" s="40"/>
      <c r="M42" s="41"/>
      <c r="N42" s="41"/>
    </row>
    <row r="43" spans="1:14" x14ac:dyDescent="0.55000000000000004">
      <c r="A43" s="42"/>
      <c r="B43" s="42"/>
      <c r="C43" s="1"/>
      <c r="D43" s="40"/>
      <c r="E43" s="41"/>
      <c r="F43" s="41"/>
      <c r="G43" s="1"/>
      <c r="H43" s="1"/>
      <c r="I43" s="42"/>
      <c r="J43" s="42"/>
      <c r="K43" s="1"/>
      <c r="L43" s="40"/>
      <c r="M43" s="41"/>
      <c r="N43" s="41"/>
    </row>
    <row r="44" spans="1:14" x14ac:dyDescent="0.55000000000000004">
      <c r="A44" s="217"/>
      <c r="B44" s="39"/>
      <c r="C44" s="1"/>
      <c r="D44" s="40"/>
      <c r="E44" s="41"/>
      <c r="F44" s="41"/>
      <c r="G44" s="1"/>
      <c r="H44" s="1"/>
      <c r="I44" s="217"/>
      <c r="J44" s="39"/>
      <c r="K44" s="1"/>
      <c r="L44" s="40"/>
      <c r="M44" s="41"/>
      <c r="N44" s="41"/>
    </row>
    <row r="45" spans="1:14" x14ac:dyDescent="0.55000000000000004">
      <c r="A45" s="217"/>
      <c r="B45" s="42"/>
      <c r="C45" s="1"/>
      <c r="D45" s="40"/>
      <c r="E45" s="41"/>
      <c r="F45" s="41"/>
      <c r="G45" s="1"/>
      <c r="H45" s="1"/>
      <c r="I45" s="217"/>
      <c r="J45" s="42"/>
      <c r="K45" s="1"/>
      <c r="L45" s="40"/>
      <c r="M45" s="41"/>
      <c r="N45" s="41"/>
    </row>
    <row r="46" spans="1:14" x14ac:dyDescent="0.55000000000000004">
      <c r="A46" s="217"/>
      <c r="B46" s="42"/>
      <c r="C46" s="1"/>
      <c r="D46" s="40"/>
      <c r="E46" s="41"/>
      <c r="F46" s="41"/>
      <c r="G46" s="1"/>
      <c r="H46" s="1"/>
      <c r="I46" s="217"/>
      <c r="J46" s="42"/>
      <c r="K46" s="1"/>
      <c r="L46" s="40"/>
      <c r="M46" s="41"/>
      <c r="N46" s="41"/>
    </row>
    <row r="47" spans="1:14" x14ac:dyDescent="0.55000000000000004">
      <c r="A47" s="217"/>
      <c r="B47" s="42"/>
      <c r="C47" s="1"/>
      <c r="D47" s="40"/>
      <c r="E47" s="41"/>
      <c r="F47" s="41"/>
      <c r="G47" s="1"/>
      <c r="H47" s="1"/>
      <c r="I47" s="217"/>
      <c r="J47" s="42"/>
      <c r="K47" s="1"/>
      <c r="L47" s="40"/>
      <c r="M47" s="41"/>
      <c r="N47" s="41"/>
    </row>
    <row r="48" spans="1:14" ht="21" customHeight="1" x14ac:dyDescent="0.55000000000000004"/>
    <row r="49" spans="1:14" ht="21" customHeight="1" x14ac:dyDescent="0.55000000000000004"/>
    <row r="50" spans="1:14" x14ac:dyDescent="0.55000000000000004">
      <c r="A50" s="101"/>
      <c r="B50" s="42"/>
      <c r="C50" s="1"/>
      <c r="D50" s="40"/>
      <c r="E50" s="41"/>
      <c r="F50" s="41"/>
      <c r="G50" s="1"/>
      <c r="H50" s="1"/>
      <c r="I50" s="101"/>
      <c r="J50" s="42"/>
      <c r="K50" s="1"/>
      <c r="L50" s="40"/>
      <c r="M50" s="41"/>
      <c r="N50" s="41"/>
    </row>
    <row r="51" spans="1:14" x14ac:dyDescent="0.55000000000000004">
      <c r="A51" s="42"/>
      <c r="B51" s="39"/>
      <c r="C51" s="1"/>
      <c r="D51" s="40"/>
      <c r="E51" s="41"/>
      <c r="F51" s="41"/>
      <c r="G51" s="1"/>
      <c r="H51" s="1"/>
      <c r="I51" s="42"/>
      <c r="J51" s="39"/>
      <c r="K51" s="1"/>
      <c r="L51" s="40"/>
      <c r="M51" s="41"/>
      <c r="N51" s="41"/>
    </row>
    <row r="52" spans="1:14" x14ac:dyDescent="0.55000000000000004">
      <c r="A52" s="217"/>
      <c r="B52" s="39"/>
      <c r="C52" s="1"/>
      <c r="D52" s="40"/>
      <c r="E52" s="41"/>
      <c r="F52" s="41"/>
      <c r="G52" s="1"/>
      <c r="H52" s="1"/>
      <c r="I52" s="217"/>
      <c r="J52" s="39"/>
      <c r="K52" s="1"/>
      <c r="L52" s="40"/>
      <c r="M52" s="41"/>
      <c r="N52" s="41"/>
    </row>
    <row r="53" spans="1:14" x14ac:dyDescent="0.55000000000000004">
      <c r="A53" s="217"/>
      <c r="B53" s="42"/>
      <c r="C53" s="1"/>
      <c r="D53" s="40"/>
      <c r="E53" s="41"/>
      <c r="F53" s="41"/>
      <c r="G53" s="1"/>
      <c r="H53" s="1"/>
      <c r="I53" s="217"/>
      <c r="J53" s="42"/>
      <c r="K53" s="1"/>
      <c r="L53" s="40"/>
      <c r="M53" s="41"/>
      <c r="N53" s="41"/>
    </row>
    <row r="54" spans="1:14" x14ac:dyDescent="0.55000000000000004">
      <c r="A54" s="217"/>
      <c r="B54" s="42"/>
      <c r="C54" s="1"/>
      <c r="D54" s="40"/>
      <c r="E54" s="41"/>
      <c r="F54" s="41"/>
      <c r="G54" s="1"/>
      <c r="H54" s="1"/>
      <c r="I54" s="217"/>
      <c r="J54" s="42"/>
      <c r="K54" s="1"/>
      <c r="L54" s="40"/>
      <c r="M54" s="41"/>
      <c r="N54" s="41"/>
    </row>
    <row r="55" spans="1:14" x14ac:dyDescent="0.55000000000000004">
      <c r="A55" s="217"/>
      <c r="B55" s="42"/>
      <c r="C55" s="1"/>
      <c r="D55" s="40"/>
      <c r="E55" s="41"/>
      <c r="F55" s="41"/>
      <c r="G55" s="1"/>
      <c r="H55" s="1"/>
      <c r="I55" s="217"/>
      <c r="J55" s="42"/>
      <c r="K55" s="1"/>
      <c r="L55" s="40"/>
      <c r="M55" s="41"/>
      <c r="N55" s="41"/>
    </row>
    <row r="56" spans="1:14" ht="21" customHeight="1" x14ac:dyDescent="0.55000000000000004"/>
    <row r="57" spans="1:14" ht="21" customHeight="1" x14ac:dyDescent="0.55000000000000004"/>
    <row r="58" spans="1:14" x14ac:dyDescent="0.55000000000000004">
      <c r="A58" s="101"/>
      <c r="B58" s="42"/>
      <c r="C58" s="1"/>
      <c r="D58" s="40"/>
      <c r="E58" s="41"/>
      <c r="F58" s="41"/>
      <c r="G58" s="1"/>
      <c r="H58" s="1"/>
      <c r="I58" s="101"/>
      <c r="J58" s="42"/>
      <c r="K58" s="1"/>
      <c r="L58" s="40"/>
      <c r="M58" s="41"/>
      <c r="N58" s="41"/>
    </row>
    <row r="59" spans="1:14" x14ac:dyDescent="0.55000000000000004">
      <c r="A59" s="42"/>
      <c r="B59" s="39"/>
      <c r="C59" s="1"/>
      <c r="D59" s="40"/>
      <c r="E59" s="41"/>
      <c r="F59" s="41"/>
      <c r="G59" s="1"/>
      <c r="H59" s="1"/>
      <c r="I59" s="42"/>
      <c r="J59" s="39"/>
      <c r="K59" s="1"/>
      <c r="L59" s="40"/>
      <c r="M59" s="41"/>
      <c r="N59" s="41"/>
    </row>
    <row r="60" spans="1:14" x14ac:dyDescent="0.55000000000000004">
      <c r="A60" s="217"/>
      <c r="B60" s="39"/>
      <c r="C60" s="1"/>
      <c r="D60" s="40"/>
      <c r="E60" s="41"/>
      <c r="F60" s="41"/>
      <c r="G60" s="1"/>
      <c r="H60" s="1"/>
      <c r="I60" s="217"/>
      <c r="J60" s="39"/>
      <c r="K60" s="1"/>
      <c r="L60" s="40"/>
      <c r="M60" s="41"/>
      <c r="N60" s="41"/>
    </row>
    <row r="61" spans="1:14" x14ac:dyDescent="0.55000000000000004">
      <c r="A61" s="217"/>
      <c r="B61" s="42"/>
      <c r="C61" s="1"/>
      <c r="D61" s="40"/>
      <c r="E61" s="41"/>
      <c r="F61" s="41"/>
      <c r="G61" s="1"/>
      <c r="H61" s="1"/>
      <c r="I61" s="217"/>
      <c r="J61" s="42"/>
      <c r="K61" s="1"/>
      <c r="L61" s="40"/>
      <c r="M61" s="41"/>
      <c r="N61" s="41"/>
    </row>
    <row r="62" spans="1:14" x14ac:dyDescent="0.55000000000000004">
      <c r="A62" s="217"/>
      <c r="B62" s="42"/>
      <c r="C62" s="1"/>
      <c r="D62" s="40"/>
      <c r="E62" s="41"/>
      <c r="F62" s="41"/>
      <c r="G62" s="1"/>
      <c r="H62" s="1"/>
      <c r="I62" s="217"/>
      <c r="J62" s="42"/>
      <c r="K62" s="1"/>
      <c r="L62" s="40"/>
      <c r="M62" s="41"/>
      <c r="N62" s="41"/>
    </row>
    <row r="63" spans="1:14" x14ac:dyDescent="0.55000000000000004">
      <c r="A63" s="217"/>
      <c r="B63" s="42"/>
      <c r="C63" s="1"/>
      <c r="D63" s="40"/>
      <c r="E63" s="41"/>
      <c r="F63" s="41"/>
      <c r="G63" s="1"/>
      <c r="H63" s="1"/>
      <c r="I63" s="217"/>
      <c r="J63" s="42"/>
      <c r="K63" s="1"/>
      <c r="L63" s="40"/>
      <c r="M63" s="41"/>
      <c r="N63" s="41"/>
    </row>
  </sheetData>
  <mergeCells count="16">
    <mergeCell ref="A4:A7"/>
    <mergeCell ref="I4:I7"/>
    <mergeCell ref="A12:A15"/>
    <mergeCell ref="I12:I15"/>
    <mergeCell ref="A20:A23"/>
    <mergeCell ref="I20:I23"/>
    <mergeCell ref="A52:A55"/>
    <mergeCell ref="I52:I55"/>
    <mergeCell ref="A60:A63"/>
    <mergeCell ref="I60:I63"/>
    <mergeCell ref="A28:A31"/>
    <mergeCell ref="I28:I31"/>
    <mergeCell ref="A36:A39"/>
    <mergeCell ref="I36:I39"/>
    <mergeCell ref="A44:A47"/>
    <mergeCell ref="I44:I47"/>
  </mergeCells>
  <pageMargins left="0.23622047244094488" right="0.23622047244094488" top="0.3543307086614173" bottom="0.3543307086614173" header="0" footer="0"/>
  <pageSetup paperSize="9" scale="78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Start sheet</vt:lpstr>
      <vt:lpstr>Printable version</vt:lpstr>
      <vt:lpstr>Card labels- ALL</vt:lpstr>
      <vt:lpstr>Labels Sheet 1</vt:lpstr>
      <vt:lpstr>Labels sheet 2</vt:lpstr>
      <vt:lpstr>Labels sheet 3</vt:lpstr>
      <vt:lpstr>'Card labels- ALL'!Print_Area</vt:lpstr>
      <vt:lpstr>'Labels Sheet 1'!Print_Area</vt:lpstr>
      <vt:lpstr>'Labels sheet 2'!Print_Area</vt:lpstr>
      <vt:lpstr>'Labels sheet 3'!Print_Area</vt:lpstr>
      <vt:lpstr>'Printable version'!Print_Area</vt:lpstr>
      <vt:lpstr>'Start sheet'!Print_Area</vt:lpstr>
      <vt:lpstr>'Printable version'!Print_Titles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Cyder</dc:creator>
  <cp:lastModifiedBy>Malcolm Toone</cp:lastModifiedBy>
  <cp:lastPrinted>2025-12-20T18:42:08Z</cp:lastPrinted>
  <dcterms:created xsi:type="dcterms:W3CDTF">2019-07-19T09:20:30Z</dcterms:created>
  <dcterms:modified xsi:type="dcterms:W3CDTF">2025-12-24T15:33:32Z</dcterms:modified>
</cp:coreProperties>
</file>